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50" windowWidth="20055" windowHeight="7935" activeTab="1"/>
  </bookViews>
  <sheets>
    <sheet name="бюджет" sheetId="1" r:id="rId1"/>
    <sheet name="иные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22" i="2" l="1"/>
  <c r="I16" i="1"/>
  <c r="H15" i="1"/>
  <c r="H16" i="1"/>
  <c r="H17" i="1"/>
  <c r="H18" i="1"/>
  <c r="H14" i="1"/>
  <c r="I119" i="2" l="1"/>
  <c r="I71" i="1"/>
  <c r="H111" i="2"/>
  <c r="I104" i="2"/>
  <c r="I95" i="2"/>
  <c r="D92" i="2"/>
  <c r="D91" i="2"/>
  <c r="I87" i="2"/>
  <c r="J81" i="2"/>
  <c r="H80" i="2"/>
  <c r="H79" i="2"/>
  <c r="H78" i="2"/>
  <c r="I70" i="2"/>
  <c r="E67" i="2"/>
  <c r="J58" i="2"/>
  <c r="F57" i="2"/>
  <c r="I49" i="2"/>
  <c r="I46" i="2"/>
  <c r="I43" i="2"/>
  <c r="I38" i="2"/>
  <c r="I37" i="2" s="1"/>
  <c r="G38" i="2"/>
  <c r="G43" i="2" s="1"/>
  <c r="G46" i="2" s="1"/>
  <c r="G49" i="2" s="1"/>
  <c r="I29" i="2"/>
  <c r="I18" i="2"/>
  <c r="I17" i="2"/>
  <c r="I15" i="2"/>
  <c r="I14" i="2"/>
  <c r="J82" i="1"/>
  <c r="I29" i="1"/>
  <c r="I42" i="2" l="1"/>
  <c r="I14" i="1"/>
  <c r="I120" i="1" l="1"/>
  <c r="H114" i="1"/>
  <c r="I105" i="1"/>
  <c r="I96" i="1" l="1"/>
  <c r="D93" i="1"/>
  <c r="D92" i="1"/>
  <c r="I88" i="1"/>
  <c r="H79" i="1"/>
  <c r="H80" i="1"/>
  <c r="H81" i="1"/>
  <c r="E67" i="1"/>
  <c r="J58" i="1"/>
  <c r="F57" i="1"/>
  <c r="J123" i="1" l="1"/>
  <c r="I38" i="1"/>
  <c r="I37" i="1" s="1"/>
  <c r="I43" i="1"/>
  <c r="I46" i="1"/>
  <c r="I49" i="1"/>
  <c r="I18" i="1"/>
  <c r="I15" i="1"/>
  <c r="I17" i="1"/>
  <c r="G38" i="1" l="1"/>
  <c r="G43" i="1" s="1"/>
  <c r="G46" i="1" s="1"/>
  <c r="G49" i="1" s="1"/>
  <c r="I42" i="1"/>
</calcChain>
</file>

<file path=xl/sharedStrings.xml><?xml version="1.0" encoding="utf-8"?>
<sst xmlns="http://schemas.openxmlformats.org/spreadsheetml/2006/main" count="355" uniqueCount="126">
  <si>
    <t>Утверждаю:</t>
  </si>
  <si>
    <t>РАСЧЕТЫ (ОБОСНОВАНИЯ) К ПЛАНУ ФИНАНСОВО-ХОЗЯЙСТВЕННОЙ ДЕЯТЕЛЬНОСТИ ГОСУДАРСТВЕННОГО УЧРЕЖДЕНИЯ</t>
  </si>
  <si>
    <t>1. Расчеты (обоснования) выплат персоналу (строка 210)</t>
  </si>
  <si>
    <t>Код видов расходов ____________111</t>
  </si>
  <si>
    <r>
      <t>Источник финансового обеспечения_______</t>
    </r>
    <r>
      <rPr>
        <u/>
        <sz val="13.5"/>
        <color rgb="FF333333"/>
        <rFont val="Times New Roman"/>
        <family val="1"/>
        <charset val="204"/>
      </rPr>
      <t>Бюджет</t>
    </r>
  </si>
  <si>
    <t>1.1. Расчеты (обоснования) расходов на оплату труда</t>
  </si>
  <si>
    <t>N п/п</t>
  </si>
  <si>
    <t>Должность, группа должностей</t>
  </si>
  <si>
    <t>Установленная численность, единиц</t>
  </si>
  <si>
    <t>Среднемесячный размер оплаты труда на одного работника, руб.</t>
  </si>
  <si>
    <t>Фонд оплаты труда в год, руб. (гр.3 х гр.4 х (1+ гр.8/100) х гр.9 х 12)</t>
  </si>
  <si>
    <t>всего</t>
  </si>
  <si>
    <t>по должностному окладу</t>
  </si>
  <si>
    <t>по выплатам компенсационного характера</t>
  </si>
  <si>
    <t>по выплатам стимулирующего характера</t>
  </si>
  <si>
    <t>Директор</t>
  </si>
  <si>
    <t>Заместители директора</t>
  </si>
  <si>
    <t>Педагогические работники</t>
  </si>
  <si>
    <t>Учебно-вспомогательный перс.</t>
  </si>
  <si>
    <t>Обслуживающий персонал</t>
  </si>
  <si>
    <t>ИТОГО</t>
  </si>
  <si>
    <t>X</t>
  </si>
  <si>
    <t>Код видов расходов _____________________________________________</t>
  </si>
  <si>
    <t>Источник финансового обеспечения________________________________</t>
  </si>
  <si>
    <t>1.2. Расчеты (обоснования) выплат персоналу при направлении в служебные командировки</t>
  </si>
  <si>
    <t>Наименование расходов</t>
  </si>
  <si>
    <t>Средний размер выплаты на одного работника в день, руб.</t>
  </si>
  <si>
    <t>Количество работников, чел.</t>
  </si>
  <si>
    <t>Количество дней</t>
  </si>
  <si>
    <t>Сумма, руб. (гр. 3 х гр.4 х гр.5)</t>
  </si>
  <si>
    <t>x</t>
  </si>
  <si>
    <t>1. Расчеты (обоснования) выплат персоналу</t>
  </si>
  <si>
    <r>
      <t>Код видов расходов ____</t>
    </r>
    <r>
      <rPr>
        <u/>
        <sz val="13.5"/>
        <color rgb="FF333333"/>
        <rFont val="Times New Roman"/>
        <family val="1"/>
        <charset val="204"/>
      </rPr>
      <t>119_________________________________________</t>
    </r>
  </si>
  <si>
    <r>
      <t>Источник финансового обеспечения_______</t>
    </r>
    <r>
      <rPr>
        <u/>
        <sz val="13.5"/>
        <color rgb="FF333333"/>
        <rFont val="Times New Roman"/>
        <family val="1"/>
        <charset val="204"/>
      </rPr>
      <t>Бюджет</t>
    </r>
    <r>
      <rPr>
        <sz val="13.5"/>
        <color rgb="FF333333"/>
        <rFont val="Times New Roman"/>
        <family val="1"/>
        <charset val="204"/>
      </rPr>
      <t>_________________________</t>
    </r>
  </si>
  <si>
    <t>1.4. Расчет (обоснование) страховых взносов на обязательное страхование в Пенсионный фонд Российской Федерации, Фонд социального страхования Российской Федерации, в Федеральный фонд обязательного медицинского страхования</t>
  </si>
  <si>
    <t>Наименование государственного внебюджетного фонда</t>
  </si>
  <si>
    <t>Размер базы для начисления страховых взносов, руб.</t>
  </si>
  <si>
    <t>Сумма взноса, руб.</t>
  </si>
  <si>
    <t>Страховые взносы в Пенсионный фонд Российской Федерации, всего</t>
  </si>
  <si>
    <t>в том числе: </t>
  </si>
  <si>
    <t>по ставке 22,0%</t>
  </si>
  <si>
    <t>по ставке 10,0%</t>
  </si>
  <si>
    <t>с применением пониженных тарифов взносов в Пенсионный фонд Российской Федерации для отдельных категорий плательщиков</t>
  </si>
  <si>
    <t>Страховые взносы в Фонд социального страхования Российской Федерации, всего</t>
  </si>
  <si>
    <t>обязательное социальное страхование на случай временной нетрудоспособности и в связи с материнством по ставке 2,9%</t>
  </si>
  <si>
    <t>с применением ставки взносов в Фонд социального страхования Российской Федерации по ставке 0,0%</t>
  </si>
  <si>
    <t>обязательное социальное страхование от несчастных случаев на производстве и профессиональных заболеваний по ставке 0,2%</t>
  </si>
  <si>
    <t>обязательное социальное страхование от несчастных случаев на производстве и профессиональных заболеваний по ставке 0, ___% &lt;*&gt;</t>
  </si>
  <si>
    <t>обязательное социальное страхование от несчастных случаев на производстве и профессиональных заболеваний по ставке 0,___% &lt;*&gt;</t>
  </si>
  <si>
    <t>Страховые взносы в Федеральный фонд обязательного медицинского страхования, всего (по ставке 5,1%)</t>
  </si>
  <si>
    <t>Итого:</t>
  </si>
  <si>
    <t>2. Расчеты (обоснования) расходов на социальные и иные выплаты населению</t>
  </si>
  <si>
    <t>Код видов расходов __112___________________________________________</t>
  </si>
  <si>
    <t>Наименование показателя</t>
  </si>
  <si>
    <t>Размер одной выплаты, руб.</t>
  </si>
  <si>
    <t>Количество выплат в год</t>
  </si>
  <si>
    <t xml:space="preserve">Сумма, руб. </t>
  </si>
  <si>
    <t>Выплаты льгот на ком.услуги</t>
  </si>
  <si>
    <t>3. Расчеты (обоснования) расходов на уплату налогов, сборов и иных платежей</t>
  </si>
  <si>
    <r>
      <t xml:space="preserve">Код видов расходов  </t>
    </r>
    <r>
      <rPr>
        <u/>
        <sz val="13.5"/>
        <color rgb="FF333333"/>
        <rFont val="Times New Roman"/>
        <family val="1"/>
        <charset val="204"/>
      </rPr>
      <t>851,852,853</t>
    </r>
  </si>
  <si>
    <r>
      <t>Источник финансового обеспечения_</t>
    </r>
    <r>
      <rPr>
        <u/>
        <sz val="13.5"/>
        <color rgb="FF333333"/>
        <rFont val="Times New Roman"/>
        <family val="1"/>
        <charset val="204"/>
      </rPr>
      <t>Бюджет</t>
    </r>
    <r>
      <rPr>
        <sz val="13.5"/>
        <color rgb="FF333333"/>
        <rFont val="Times New Roman"/>
        <family val="1"/>
        <charset val="204"/>
      </rPr>
      <t>_____________________</t>
    </r>
  </si>
  <si>
    <t>Налоговая база, руб.</t>
  </si>
  <si>
    <t>Ставка налога, %</t>
  </si>
  <si>
    <t xml:space="preserve">Сумма исчисленного налога, подлежащего уплате, руб. </t>
  </si>
  <si>
    <t>Налог на имущество</t>
  </si>
  <si>
    <t>Земельный налог</t>
  </si>
  <si>
    <t>Экологический налог</t>
  </si>
  <si>
    <t>Транспортный н-г</t>
  </si>
  <si>
    <t>6. Расчеты (обоснования) на закупку товаров, работ, услуг</t>
  </si>
  <si>
    <t>Код видов расходов 221,223,225,226,340</t>
  </si>
  <si>
    <t>Источник финансового обеспечения_______Бюджет</t>
  </si>
  <si>
    <t>6.1. Расчет (обоснование) расходов на оплату услуг связи (221)</t>
  </si>
  <si>
    <t>Количество номеров</t>
  </si>
  <si>
    <t>Количество платежей в год</t>
  </si>
  <si>
    <t>Стоимость за единицу, руб.</t>
  </si>
  <si>
    <t>Абонентская плата за номер</t>
  </si>
  <si>
    <t>Предоставление мест.соед</t>
  </si>
  <si>
    <t>Огранич.исход.связи</t>
  </si>
  <si>
    <t>6.2. Расчет (обоснование) расходов на оплату транспортных услуг (222)</t>
  </si>
  <si>
    <t>Количество услуг перевозки</t>
  </si>
  <si>
    <t>Цена услуги перевозки, руб.</t>
  </si>
  <si>
    <t>Сумма, руб. (гр.3 х гр.4)</t>
  </si>
  <si>
    <t>6.3. Расчет (обоснование) расходов на оплату коммунальных услуг (223)</t>
  </si>
  <si>
    <t>Размер потребления ресурсов</t>
  </si>
  <si>
    <t>Тариф (с учетом НДС), руб.</t>
  </si>
  <si>
    <t>Индексация, %</t>
  </si>
  <si>
    <t>Сумма, руб</t>
  </si>
  <si>
    <t>6.5. Расчет (обоснование) расходов на оплату работ, услуг по содержанию имущества (225)</t>
  </si>
  <si>
    <t>Объект</t>
  </si>
  <si>
    <t>Количество работ (услуг)</t>
  </si>
  <si>
    <t>Стоимость работ (услуг), руб.</t>
  </si>
  <si>
    <t>Техобслуживание охранной сигн.</t>
  </si>
  <si>
    <t>Техобслуживание пожарной сигн.</t>
  </si>
  <si>
    <t>Дезинфекция, дератизация</t>
  </si>
  <si>
    <t>Содержание в чистоте помещений</t>
  </si>
  <si>
    <t>6.6. Расчет (обоснование) расходов на оплату прочих работ, услуг (226)</t>
  </si>
  <si>
    <t>Количество договоров</t>
  </si>
  <si>
    <t>Стоимость услуги, руб.</t>
  </si>
  <si>
    <t>Услуга вневедомственной охраны</t>
  </si>
  <si>
    <t>Х</t>
  </si>
  <si>
    <t>Количество</t>
  </si>
  <si>
    <t>Средняя стоимость, руб.</t>
  </si>
  <si>
    <t xml:space="preserve">Продукты питания </t>
  </si>
  <si>
    <t>Электроснабжение</t>
  </si>
  <si>
    <t>Теплоснабжение</t>
  </si>
  <si>
    <t>Водоотведение</t>
  </si>
  <si>
    <t>в том числе:</t>
  </si>
  <si>
    <t>Техобслуживание стрельца-монит</t>
  </si>
  <si>
    <t>Производственный контроль</t>
  </si>
  <si>
    <t>Откачка канализации</t>
  </si>
  <si>
    <t>Бюджет</t>
  </si>
  <si>
    <t>Проживание</t>
  </si>
  <si>
    <t>Перевозка учащихся</t>
  </si>
  <si>
    <t>Директор МБОУ «Елаурская оош» НМР</t>
  </si>
  <si>
    <t>___________________Т.В. Алексеева</t>
  </si>
  <si>
    <t>Школа</t>
  </si>
  <si>
    <r>
      <t>Источник финансового обеспечения_______</t>
    </r>
    <r>
      <rPr>
        <u/>
        <sz val="13.5"/>
        <color rgb="FF333333"/>
        <rFont val="Times New Roman"/>
        <family val="1"/>
        <charset val="204"/>
      </rPr>
      <t>иные субсидия</t>
    </r>
  </si>
  <si>
    <t>6.7. Расчет (обоснование) расходов на приобретение основных средств и материальных запасов (342)</t>
  </si>
  <si>
    <t>Штраф</t>
  </si>
  <si>
    <t>На ЭЦП</t>
  </si>
  <si>
    <t>На оценку рыночной стоимости</t>
  </si>
  <si>
    <t>На канц.товары</t>
  </si>
  <si>
    <t>Код видов расходов ____________</t>
  </si>
  <si>
    <t>На огнетушители</t>
  </si>
  <si>
    <t>Суточные</t>
  </si>
  <si>
    <t>Проезд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</si>
</sst>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charset val="204"/>
      <scheme val="minor"/>
    </font>
    <font>
      <i/>
      <sz val="13.5"/>
      <color rgb="FF333333"/>
      <name val="Times New Roman"/>
      <family val="1"/>
      <charset val="204"/>
    </font>
    <font>
      <sz val="13.5"/>
      <color rgb="FF333333"/>
      <name val="Times New Roman"/>
      <family val="1"/>
      <charset val="204"/>
    </font>
    <font>
      <b/>
      <sz val="14"/>
      <color rgb="FF333333"/>
      <name val="Times New Roman"/>
      <family val="1"/>
      <charset val="204"/>
    </font>
    <font>
      <u/>
      <sz val="13.5"/>
      <color rgb="FF333333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Arial Cyr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medium">
        <color rgb="FF333333"/>
      </left>
      <right style="medium">
        <color rgb="FF333333"/>
      </right>
      <top style="medium">
        <color rgb="FF333333"/>
      </top>
      <bottom style="medium">
        <color rgb="FF333333"/>
      </bottom>
      <diagonal/>
    </border>
    <border>
      <left style="medium">
        <color rgb="FF333333"/>
      </left>
      <right style="medium">
        <color rgb="FF333333"/>
      </right>
      <top style="medium">
        <color rgb="FF333333"/>
      </top>
      <bottom/>
      <diagonal/>
    </border>
    <border>
      <left style="medium">
        <color rgb="FF333333"/>
      </left>
      <right style="medium">
        <color rgb="FF333333"/>
      </right>
      <top/>
      <bottom/>
      <diagonal/>
    </border>
    <border>
      <left style="medium">
        <color rgb="FF333333"/>
      </left>
      <right style="medium">
        <color rgb="FF333333"/>
      </right>
      <top/>
      <bottom style="medium">
        <color rgb="FF333333"/>
      </bottom>
      <diagonal/>
    </border>
    <border>
      <left/>
      <right style="medium">
        <color rgb="FF333333"/>
      </right>
      <top style="medium">
        <color rgb="FF333333"/>
      </top>
      <bottom style="medium">
        <color rgb="FF333333"/>
      </bottom>
      <diagonal/>
    </border>
    <border>
      <left/>
      <right style="medium">
        <color rgb="FF333333"/>
      </right>
      <top style="medium">
        <color rgb="FF333333"/>
      </top>
      <bottom/>
      <diagonal/>
    </border>
    <border>
      <left/>
      <right style="medium">
        <color rgb="FF333333"/>
      </right>
      <top/>
      <bottom/>
      <diagonal/>
    </border>
    <border>
      <left/>
      <right style="medium">
        <color rgb="FF333333"/>
      </right>
      <top/>
      <bottom style="medium">
        <color rgb="FF333333"/>
      </bottom>
      <diagonal/>
    </border>
    <border>
      <left/>
      <right/>
      <top style="medium">
        <color rgb="FF333333"/>
      </top>
      <bottom style="medium">
        <color rgb="FF333333"/>
      </bottom>
      <diagonal/>
    </border>
    <border>
      <left/>
      <right/>
      <top/>
      <bottom style="medium">
        <color rgb="FF333333"/>
      </bottom>
      <diagonal/>
    </border>
    <border>
      <left style="medium">
        <color rgb="FF333333"/>
      </left>
      <right/>
      <top/>
      <bottom style="medium">
        <color rgb="FF333333"/>
      </bottom>
      <diagonal/>
    </border>
    <border>
      <left style="medium">
        <color rgb="FF333333"/>
      </left>
      <right/>
      <top style="medium">
        <color rgb="FF333333"/>
      </top>
      <bottom style="medium">
        <color rgb="FF333333"/>
      </bottom>
      <diagonal/>
    </border>
    <border>
      <left/>
      <right/>
      <top style="medium">
        <color rgb="FF333333"/>
      </top>
      <bottom/>
      <diagonal/>
    </border>
    <border>
      <left style="medium">
        <color rgb="FF333333"/>
      </left>
      <right/>
      <top style="medium">
        <color rgb="FF333333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rgb="FF333333"/>
      </top>
      <bottom style="medium">
        <color rgb="FF333333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333333"/>
      </right>
      <top style="medium">
        <color indexed="64"/>
      </top>
      <bottom style="medium">
        <color indexed="64"/>
      </bottom>
      <diagonal/>
    </border>
    <border>
      <left style="medium">
        <color rgb="FF333333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333333"/>
      </right>
      <top style="medium">
        <color indexed="64"/>
      </top>
      <bottom style="medium">
        <color indexed="64"/>
      </bottom>
      <diagonal/>
    </border>
    <border>
      <left style="medium">
        <color rgb="FF333333"/>
      </left>
      <right/>
      <top/>
      <bottom/>
      <diagonal/>
    </border>
    <border>
      <left style="medium">
        <color rgb="FF333333"/>
      </left>
      <right/>
      <top style="medium">
        <color rgb="FF333333"/>
      </top>
      <bottom style="medium">
        <color indexed="64"/>
      </bottom>
      <diagonal/>
    </border>
    <border>
      <left/>
      <right/>
      <top style="medium">
        <color rgb="FF333333"/>
      </top>
      <bottom style="medium">
        <color indexed="64"/>
      </bottom>
      <diagonal/>
    </border>
    <border>
      <left/>
      <right style="medium">
        <color rgb="FF333333"/>
      </right>
      <top style="medium">
        <color rgb="FF333333"/>
      </top>
      <bottom style="medium">
        <color indexed="64"/>
      </bottom>
      <diagonal/>
    </border>
    <border>
      <left style="medium">
        <color indexed="64"/>
      </left>
      <right/>
      <top style="medium">
        <color rgb="FF333333"/>
      </top>
      <bottom style="medium">
        <color rgb="FF33333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52">
    <xf numFmtId="0" fontId="0" fillId="0" borderId="0" xfId="0"/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2" fillId="0" borderId="0" xfId="0" applyFont="1"/>
    <xf numFmtId="0" fontId="5" fillId="0" borderId="8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5" fillId="0" borderId="4" xfId="0" applyFont="1" applyBorder="1" applyAlignment="1">
      <alignment wrapText="1"/>
    </xf>
    <xf numFmtId="0" fontId="6" fillId="0" borderId="8" xfId="0" applyFont="1" applyBorder="1" applyAlignment="1">
      <alignment horizontal="center" wrapText="1"/>
    </xf>
    <xf numFmtId="0" fontId="7" fillId="0" borderId="1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7" fillId="0" borderId="8" xfId="0" applyFont="1" applyBorder="1" applyAlignment="1">
      <alignment horizontal="center" wrapText="1"/>
    </xf>
    <xf numFmtId="0" fontId="7" fillId="0" borderId="8" xfId="0" applyFont="1" applyBorder="1" applyAlignment="1">
      <alignment wrapText="1"/>
    </xf>
    <xf numFmtId="0" fontId="5" fillId="0" borderId="0" xfId="0" applyFont="1" applyBorder="1" applyAlignment="1">
      <alignment wrapText="1"/>
    </xf>
    <xf numFmtId="0" fontId="6" fillId="0" borderId="0" xfId="0" applyFont="1" applyBorder="1" applyAlignment="1">
      <alignment horizontal="center" wrapText="1"/>
    </xf>
    <xf numFmtId="0" fontId="7" fillId="0" borderId="12" xfId="0" applyFont="1" applyBorder="1" applyAlignment="1">
      <alignment wrapText="1"/>
    </xf>
    <xf numFmtId="0" fontId="7" fillId="0" borderId="12" xfId="0" applyFont="1" applyBorder="1" applyAlignment="1">
      <alignment horizontal="center" wrapText="1"/>
    </xf>
    <xf numFmtId="0" fontId="7" fillId="0" borderId="4" xfId="0" applyFont="1" applyBorder="1" applyAlignment="1">
      <alignment wrapText="1"/>
    </xf>
    <xf numFmtId="0" fontId="8" fillId="0" borderId="8" xfId="0" applyFont="1" applyBorder="1" applyAlignment="1">
      <alignment wrapText="1"/>
    </xf>
    <xf numFmtId="0" fontId="7" fillId="0" borderId="7" xfId="0" applyFont="1" applyBorder="1" applyAlignment="1">
      <alignment horizontal="center" wrapText="1"/>
    </xf>
    <xf numFmtId="0" fontId="8" fillId="0" borderId="4" xfId="0" applyFont="1" applyBorder="1" applyAlignment="1">
      <alignment wrapText="1"/>
    </xf>
    <xf numFmtId="0" fontId="7" fillId="0" borderId="13" xfId="0" applyFont="1" applyBorder="1" applyAlignment="1">
      <alignment horizontal="left" wrapText="1"/>
    </xf>
    <xf numFmtId="0" fontId="7" fillId="0" borderId="0" xfId="0" applyFont="1" applyBorder="1" applyAlignment="1">
      <alignment wrapText="1"/>
    </xf>
    <xf numFmtId="0" fontId="7" fillId="0" borderId="13" xfId="0" applyFont="1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7" fillId="0" borderId="19" xfId="0" applyFont="1" applyBorder="1" applyAlignment="1">
      <alignment horizontal="center" wrapText="1"/>
    </xf>
    <xf numFmtId="0" fontId="7" fillId="0" borderId="0" xfId="0" applyFont="1" applyBorder="1" applyAlignment="1">
      <alignment horizontal="left" wrapText="1"/>
    </xf>
    <xf numFmtId="0" fontId="7" fillId="0" borderId="21" xfId="0" applyFont="1" applyBorder="1" applyAlignment="1">
      <alignment horizontal="center" wrapText="1"/>
    </xf>
    <xf numFmtId="0" fontId="8" fillId="0" borderId="0" xfId="0" applyFont="1"/>
    <xf numFmtId="0" fontId="8" fillId="0" borderId="11" xfId="0" applyFont="1" applyBorder="1" applyAlignment="1">
      <alignment wrapText="1"/>
    </xf>
    <xf numFmtId="0" fontId="8" fillId="0" borderId="0" xfId="0" applyFont="1" applyBorder="1" applyAlignment="1">
      <alignment wrapText="1"/>
    </xf>
    <xf numFmtId="0" fontId="5" fillId="0" borderId="3" xfId="0" applyFont="1" applyBorder="1" applyAlignment="1">
      <alignment wrapText="1"/>
    </xf>
    <xf numFmtId="4" fontId="6" fillId="0" borderId="8" xfId="0" applyNumberFormat="1" applyFont="1" applyBorder="1" applyAlignment="1">
      <alignment horizontal="center" wrapText="1"/>
    </xf>
    <xf numFmtId="4" fontId="10" fillId="0" borderId="8" xfId="0" applyNumberFormat="1" applyFont="1" applyBorder="1" applyAlignment="1">
      <alignment horizontal="center" wrapText="1"/>
    </xf>
    <xf numFmtId="0" fontId="5" fillId="0" borderId="0" xfId="0" applyFont="1" applyBorder="1" applyAlignment="1">
      <alignment horizontal="right" wrapText="1"/>
    </xf>
    <xf numFmtId="0" fontId="6" fillId="0" borderId="7" xfId="0" applyFont="1" applyBorder="1" applyAlignment="1">
      <alignment horizontal="center" wrapText="1"/>
    </xf>
    <xf numFmtId="4" fontId="6" fillId="0" borderId="7" xfId="0" applyNumberFormat="1" applyFont="1" applyBorder="1" applyAlignment="1">
      <alignment horizontal="center" wrapText="1"/>
    </xf>
    <xf numFmtId="0" fontId="5" fillId="0" borderId="19" xfId="0" applyFont="1" applyBorder="1" applyAlignment="1">
      <alignment wrapText="1"/>
    </xf>
    <xf numFmtId="4" fontId="5" fillId="0" borderId="19" xfId="0" applyNumberFormat="1" applyFont="1" applyBorder="1" applyAlignment="1">
      <alignment wrapText="1"/>
    </xf>
    <xf numFmtId="2" fontId="9" fillId="0" borderId="8" xfId="0" applyNumberFormat="1" applyFont="1" applyBorder="1" applyAlignment="1">
      <alignment horizontal="center" wrapText="1"/>
    </xf>
    <xf numFmtId="2" fontId="7" fillId="0" borderId="8" xfId="0" applyNumberFormat="1" applyFont="1" applyBorder="1" applyAlignment="1">
      <alignment horizontal="center" wrapText="1"/>
    </xf>
    <xf numFmtId="2" fontId="8" fillId="0" borderId="8" xfId="0" applyNumberFormat="1" applyFont="1" applyBorder="1" applyAlignment="1">
      <alignment wrapText="1"/>
    </xf>
    <xf numFmtId="2" fontId="7" fillId="0" borderId="8" xfId="0" applyNumberFormat="1" applyFont="1" applyBorder="1" applyAlignment="1">
      <alignment wrapText="1"/>
    </xf>
    <xf numFmtId="0" fontId="7" fillId="0" borderId="12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7" fillId="0" borderId="19" xfId="0" applyFont="1" applyBorder="1" applyAlignment="1">
      <alignment horizontal="center" wrapText="1"/>
    </xf>
    <xf numFmtId="0" fontId="7" fillId="0" borderId="8" xfId="0" applyFont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6" fillId="0" borderId="8" xfId="0" applyFont="1" applyBorder="1" applyAlignment="1">
      <alignment horizontal="center" wrapText="1"/>
    </xf>
    <xf numFmtId="2" fontId="7" fillId="0" borderId="8" xfId="0" applyNumberFormat="1" applyFont="1" applyBorder="1" applyAlignment="1">
      <alignment horizontal="center" wrapText="1"/>
    </xf>
    <xf numFmtId="0" fontId="8" fillId="0" borderId="4" xfId="0" applyFont="1" applyBorder="1" applyAlignment="1">
      <alignment wrapText="1"/>
    </xf>
    <xf numFmtId="0" fontId="7" fillId="0" borderId="13" xfId="0" applyFont="1" applyBorder="1" applyAlignment="1">
      <alignment horizontal="center" wrapText="1"/>
    </xf>
    <xf numFmtId="0" fontId="5" fillId="0" borderId="8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7" fillId="0" borderId="8" xfId="0" applyFont="1" applyBorder="1" applyAlignment="1">
      <alignment horizontal="center" wrapText="1"/>
    </xf>
    <xf numFmtId="2" fontId="8" fillId="0" borderId="0" xfId="0" applyNumberFormat="1" applyFont="1"/>
    <xf numFmtId="0" fontId="7" fillId="0" borderId="11" xfId="0" applyFont="1" applyBorder="1" applyAlignment="1">
      <alignment wrapText="1"/>
    </xf>
    <xf numFmtId="4" fontId="11" fillId="0" borderId="27" xfId="0" applyNumberFormat="1" applyFont="1" applyBorder="1" applyAlignment="1" applyProtection="1">
      <alignment horizontal="right" vertical="center" wrapText="1"/>
    </xf>
    <xf numFmtId="4" fontId="6" fillId="0" borderId="12" xfId="0" applyNumberFormat="1" applyFont="1" applyBorder="1" applyAlignment="1">
      <alignment horizontal="center" wrapText="1"/>
    </xf>
    <xf numFmtId="4" fontId="6" fillId="0" borderId="5" xfId="0" applyNumberFormat="1" applyFont="1" applyBorder="1" applyAlignment="1">
      <alignment horizontal="center" wrapText="1"/>
    </xf>
    <xf numFmtId="4" fontId="6" fillId="0" borderId="14" xfId="0" applyNumberFormat="1" applyFont="1" applyBorder="1" applyAlignment="1">
      <alignment horizontal="center" wrapText="1"/>
    </xf>
    <xf numFmtId="4" fontId="6" fillId="0" borderId="6" xfId="0" applyNumberFormat="1" applyFont="1" applyBorder="1" applyAlignment="1">
      <alignment horizontal="center" wrapText="1"/>
    </xf>
    <xf numFmtId="4" fontId="6" fillId="0" borderId="20" xfId="0" applyNumberFormat="1" applyFont="1" applyBorder="1" applyAlignment="1">
      <alignment horizontal="center" wrapText="1"/>
    </xf>
    <xf numFmtId="4" fontId="6" fillId="0" borderId="16" xfId="0" applyNumberFormat="1" applyFont="1" applyBorder="1" applyAlignment="1">
      <alignment horizontal="center" wrapText="1"/>
    </xf>
    <xf numFmtId="0" fontId="5" fillId="0" borderId="12" xfId="0" applyFont="1" applyBorder="1" applyAlignment="1">
      <alignment horizontal="center" wrapText="1"/>
    </xf>
    <xf numFmtId="0" fontId="5" fillId="0" borderId="5" xfId="0" applyFont="1" applyBorder="1" applyAlignment="1">
      <alignment horizontal="center" wrapText="1"/>
    </xf>
    <xf numFmtId="0" fontId="5" fillId="0" borderId="12" xfId="0" applyFont="1" applyBorder="1" applyAlignment="1">
      <alignment horizontal="left" wrapText="1"/>
    </xf>
    <xf numFmtId="0" fontId="5" fillId="0" borderId="5" xfId="0" applyFont="1" applyBorder="1" applyAlignment="1">
      <alignment horizontal="left" wrapText="1"/>
    </xf>
    <xf numFmtId="0" fontId="5" fillId="0" borderId="14" xfId="0" applyFont="1" applyBorder="1" applyAlignment="1">
      <alignment horizontal="left" wrapText="1"/>
    </xf>
    <xf numFmtId="0" fontId="5" fillId="0" borderId="6" xfId="0" applyFont="1" applyBorder="1" applyAlignment="1">
      <alignment horizontal="left" wrapText="1"/>
    </xf>
    <xf numFmtId="0" fontId="7" fillId="0" borderId="12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7" fillId="0" borderId="12" xfId="0" applyFont="1" applyBorder="1" applyAlignment="1">
      <alignment horizontal="left" wrapText="1"/>
    </xf>
    <xf numFmtId="0" fontId="7" fillId="0" borderId="9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0" fontId="2" fillId="0" borderId="9" xfId="0" applyFont="1" applyBorder="1" applyAlignment="1">
      <alignment horizontal="center" wrapText="1"/>
    </xf>
    <xf numFmtId="0" fontId="7" fillId="0" borderId="23" xfId="0" applyFont="1" applyBorder="1" applyAlignment="1">
      <alignment horizontal="left" wrapText="1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7" fillId="0" borderId="20" xfId="0" applyFont="1" applyBorder="1" applyAlignment="1">
      <alignment horizontal="center" wrapText="1"/>
    </xf>
    <xf numFmtId="0" fontId="7" fillId="0" borderId="16" xfId="0" applyFont="1" applyBorder="1" applyAlignment="1">
      <alignment horizontal="center" wrapText="1"/>
    </xf>
    <xf numFmtId="0" fontId="7" fillId="0" borderId="9" xfId="0" applyFont="1" applyBorder="1" applyAlignment="1">
      <alignment horizontal="center" wrapText="1"/>
    </xf>
    <xf numFmtId="0" fontId="8" fillId="0" borderId="12" xfId="0" applyFont="1" applyBorder="1" applyAlignment="1">
      <alignment horizontal="center" wrapText="1"/>
    </xf>
    <xf numFmtId="0" fontId="8" fillId="0" borderId="5" xfId="0" applyFont="1" applyBorder="1" applyAlignment="1">
      <alignment horizontal="center" wrapText="1"/>
    </xf>
    <xf numFmtId="0" fontId="2" fillId="0" borderId="0" xfId="0" applyFont="1" applyBorder="1" applyAlignment="1">
      <alignment horizontal="left"/>
    </xf>
    <xf numFmtId="0" fontId="2" fillId="0" borderId="0" xfId="0" applyFont="1" applyAlignment="1">
      <alignment horizontal="center" wrapText="1"/>
    </xf>
    <xf numFmtId="0" fontId="7" fillId="0" borderId="14" xfId="0" applyFont="1" applyBorder="1" applyAlignment="1">
      <alignment horizontal="center" wrapText="1"/>
    </xf>
    <xf numFmtId="0" fontId="7" fillId="0" borderId="6" xfId="0" applyFont="1" applyBorder="1" applyAlignment="1">
      <alignment horizontal="center" wrapText="1"/>
    </xf>
    <xf numFmtId="0" fontId="0" fillId="0" borderId="9" xfId="0" applyBorder="1" applyAlignment="1">
      <alignment horizontal="left"/>
    </xf>
    <xf numFmtId="0" fontId="0" fillId="0" borderId="5" xfId="0" applyBorder="1" applyAlignment="1">
      <alignment horizontal="left"/>
    </xf>
    <xf numFmtId="0" fontId="7" fillId="0" borderId="15" xfId="0" applyFont="1" applyBorder="1" applyAlignment="1">
      <alignment horizontal="center" wrapText="1"/>
    </xf>
    <xf numFmtId="0" fontId="7" fillId="0" borderId="18" xfId="0" applyFont="1" applyBorder="1" applyAlignment="1">
      <alignment horizontal="center" wrapText="1"/>
    </xf>
    <xf numFmtId="0" fontId="7" fillId="0" borderId="19" xfId="0" applyFont="1" applyBorder="1" applyAlignment="1">
      <alignment horizontal="center" wrapText="1"/>
    </xf>
    <xf numFmtId="2" fontId="7" fillId="0" borderId="12" xfId="0" applyNumberFormat="1" applyFont="1" applyBorder="1" applyAlignment="1">
      <alignment horizontal="center" wrapText="1"/>
    </xf>
    <xf numFmtId="2" fontId="7" fillId="0" borderId="5" xfId="0" applyNumberFormat="1" applyFont="1" applyBorder="1" applyAlignment="1">
      <alignment horizontal="center" wrapText="1"/>
    </xf>
    <xf numFmtId="2" fontId="8" fillId="0" borderId="12" xfId="0" applyNumberFormat="1" applyFont="1" applyBorder="1" applyAlignment="1">
      <alignment horizontal="center" wrapText="1"/>
    </xf>
    <xf numFmtId="2" fontId="8" fillId="0" borderId="5" xfId="0" applyNumberFormat="1" applyFont="1" applyBorder="1" applyAlignment="1">
      <alignment horizontal="center" wrapText="1"/>
    </xf>
    <xf numFmtId="0" fontId="2" fillId="0" borderId="0" xfId="0" applyFont="1" applyBorder="1" applyAlignment="1">
      <alignment horizontal="center"/>
    </xf>
    <xf numFmtId="0" fontId="7" fillId="0" borderId="11" xfId="0" applyFont="1" applyBorder="1" applyAlignment="1">
      <alignment horizontal="center" wrapText="1"/>
    </xf>
    <xf numFmtId="0" fontId="7" fillId="0" borderId="8" xfId="0" applyFont="1" applyBorder="1" applyAlignment="1">
      <alignment horizontal="center" wrapText="1"/>
    </xf>
    <xf numFmtId="0" fontId="7" fillId="0" borderId="10" xfId="0" applyFont="1" applyBorder="1" applyAlignment="1">
      <alignment horizontal="center" wrapText="1"/>
    </xf>
    <xf numFmtId="2" fontId="9" fillId="0" borderId="12" xfId="0" applyNumberFormat="1" applyFont="1" applyBorder="1" applyAlignment="1">
      <alignment horizontal="center" wrapText="1"/>
    </xf>
    <xf numFmtId="2" fontId="9" fillId="0" borderId="5" xfId="0" applyNumberFormat="1" applyFont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8" fillId="0" borderId="15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 wrapText="1"/>
    </xf>
    <xf numFmtId="0" fontId="7" fillId="0" borderId="10" xfId="0" applyFont="1" applyBorder="1" applyAlignment="1">
      <alignment horizontal="left" wrapText="1"/>
    </xf>
    <xf numFmtId="0" fontId="7" fillId="0" borderId="8" xfId="0" applyFont="1" applyBorder="1" applyAlignment="1">
      <alignment horizontal="left" wrapText="1"/>
    </xf>
    <xf numFmtId="0" fontId="7" fillId="0" borderId="13" xfId="0" applyFont="1" applyBorder="1" applyAlignment="1">
      <alignment horizontal="center" wrapText="1"/>
    </xf>
    <xf numFmtId="0" fontId="8" fillId="0" borderId="14" xfId="0" applyFont="1" applyBorder="1" applyAlignment="1">
      <alignment horizontal="center" wrapText="1"/>
    </xf>
    <xf numFmtId="0" fontId="8" fillId="0" borderId="6" xfId="0" applyFont="1" applyBorder="1" applyAlignment="1">
      <alignment horizontal="center" wrapText="1"/>
    </xf>
    <xf numFmtId="0" fontId="7" fillId="0" borderId="15" xfId="0" applyFont="1" applyBorder="1" applyAlignment="1">
      <alignment horizontal="left" wrapText="1"/>
    </xf>
    <xf numFmtId="0" fontId="7" fillId="0" borderId="18" xfId="0" applyFont="1" applyBorder="1" applyAlignment="1">
      <alignment horizontal="left" wrapText="1"/>
    </xf>
    <xf numFmtId="0" fontId="7" fillId="0" borderId="16" xfId="0" applyFont="1" applyBorder="1" applyAlignment="1">
      <alignment horizontal="left" wrapText="1"/>
    </xf>
    <xf numFmtId="0" fontId="8" fillId="0" borderId="26" xfId="0" applyFont="1" applyBorder="1" applyAlignment="1">
      <alignment horizontal="center" wrapText="1"/>
    </xf>
    <xf numFmtId="0" fontId="8" fillId="0" borderId="9" xfId="0" applyFont="1" applyBorder="1" applyAlignment="1">
      <alignment horizontal="center" wrapText="1"/>
    </xf>
    <xf numFmtId="0" fontId="8" fillId="0" borderId="15" xfId="0" applyFont="1" applyBorder="1" applyAlignment="1">
      <alignment horizontal="center" wrapText="1"/>
    </xf>
    <xf numFmtId="0" fontId="8" fillId="0" borderId="16" xfId="0" applyFont="1" applyBorder="1" applyAlignment="1">
      <alignment horizontal="center" wrapText="1"/>
    </xf>
    <xf numFmtId="0" fontId="6" fillId="0" borderId="5" xfId="0" applyFont="1" applyBorder="1" applyAlignment="1">
      <alignment horizontal="center" wrapText="1"/>
    </xf>
    <xf numFmtId="0" fontId="6" fillId="0" borderId="6" xfId="0" applyFont="1" applyBorder="1" applyAlignment="1">
      <alignment horizontal="center" wrapText="1"/>
    </xf>
    <xf numFmtId="0" fontId="6" fillId="0" borderId="11" xfId="0" applyFont="1" applyBorder="1" applyAlignment="1">
      <alignment horizontal="center" wrapText="1"/>
    </xf>
    <xf numFmtId="0" fontId="6" fillId="0" borderId="8" xfId="0" applyFont="1" applyBorder="1" applyAlignment="1">
      <alignment horizontal="center" wrapText="1"/>
    </xf>
    <xf numFmtId="2" fontId="7" fillId="0" borderId="14" xfId="0" applyNumberFormat="1" applyFont="1" applyBorder="1" applyAlignment="1">
      <alignment horizontal="center" wrapText="1"/>
    </xf>
    <xf numFmtId="2" fontId="7" fillId="0" borderId="6" xfId="0" applyNumberFormat="1" applyFont="1" applyBorder="1" applyAlignment="1">
      <alignment horizontal="center" wrapText="1"/>
    </xf>
    <xf numFmtId="2" fontId="7" fillId="0" borderId="11" xfId="0" applyNumberFormat="1" applyFont="1" applyBorder="1" applyAlignment="1">
      <alignment horizontal="center" wrapText="1"/>
    </xf>
    <xf numFmtId="2" fontId="7" fillId="0" borderId="8" xfId="0" applyNumberFormat="1" applyFont="1" applyBorder="1" applyAlignment="1">
      <alignment horizontal="center" wrapText="1"/>
    </xf>
    <xf numFmtId="0" fontId="8" fillId="0" borderId="2" xfId="0" applyFont="1" applyBorder="1" applyAlignment="1">
      <alignment wrapText="1"/>
    </xf>
    <xf numFmtId="0" fontId="8" fillId="0" borderId="4" xfId="0" applyFont="1" applyBorder="1" applyAlignment="1">
      <alignment wrapText="1"/>
    </xf>
    <xf numFmtId="0" fontId="8" fillId="0" borderId="12" xfId="0" applyFont="1" applyBorder="1" applyAlignment="1">
      <alignment horizontal="left" wrapText="1"/>
    </xf>
    <xf numFmtId="0" fontId="8" fillId="0" borderId="9" xfId="0" applyFont="1" applyBorder="1" applyAlignment="1">
      <alignment horizontal="left" wrapText="1"/>
    </xf>
    <xf numFmtId="0" fontId="8" fillId="0" borderId="5" xfId="0" applyFont="1" applyBorder="1" applyAlignment="1">
      <alignment horizontal="left" wrapText="1"/>
    </xf>
    <xf numFmtId="0" fontId="1" fillId="0" borderId="0" xfId="0" applyFont="1" applyAlignment="1">
      <alignment horizontal="right"/>
    </xf>
    <xf numFmtId="0" fontId="3" fillId="0" borderId="0" xfId="0" applyFont="1" applyAlignment="1">
      <alignment horizontal="center" wrapText="1"/>
    </xf>
    <xf numFmtId="0" fontId="2" fillId="0" borderId="10" xfId="0" applyFont="1" applyBorder="1" applyAlignment="1">
      <alignment horizontal="left"/>
    </xf>
    <xf numFmtId="0" fontId="5" fillId="0" borderId="14" xfId="0" applyFont="1" applyBorder="1" applyAlignment="1">
      <alignment horizontal="center" wrapText="1"/>
    </xf>
    <xf numFmtId="0" fontId="5" fillId="0" borderId="6" xfId="0" applyFont="1" applyBorder="1" applyAlignment="1">
      <alignment horizontal="center" wrapText="1"/>
    </xf>
    <xf numFmtId="0" fontId="5" fillId="0" borderId="22" xfId="0" applyFont="1" applyBorder="1" applyAlignment="1">
      <alignment horizontal="center" wrapText="1"/>
    </xf>
    <xf numFmtId="0" fontId="5" fillId="0" borderId="7" xfId="0" applyFont="1" applyBorder="1" applyAlignment="1">
      <alignment horizontal="center" wrapText="1"/>
    </xf>
    <xf numFmtId="0" fontId="5" fillId="0" borderId="11" xfId="0" applyFont="1" applyBorder="1" applyAlignment="1">
      <alignment horizontal="center" wrapText="1"/>
    </xf>
    <xf numFmtId="0" fontId="5" fillId="0" borderId="8" xfId="0" applyFont="1" applyBorder="1" applyAlignment="1">
      <alignment horizontal="center" wrapText="1"/>
    </xf>
    <xf numFmtId="0" fontId="5" fillId="0" borderId="2" xfId="0" applyFont="1" applyBorder="1" applyAlignment="1">
      <alignment horizontal="center" wrapText="1"/>
    </xf>
    <xf numFmtId="0" fontId="5" fillId="0" borderId="3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5" fillId="0" borderId="9" xfId="0" applyFont="1" applyBorder="1" applyAlignment="1">
      <alignment horizontal="center" wrapText="1"/>
    </xf>
    <xf numFmtId="0" fontId="5" fillId="0" borderId="15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0" fontId="5" fillId="0" borderId="19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3"/>
  <sheetViews>
    <sheetView topLeftCell="A106" workbookViewId="0">
      <selection activeCell="H113" sqref="H113:I113"/>
    </sheetView>
  </sheetViews>
  <sheetFormatPr defaultRowHeight="15" x14ac:dyDescent="0.25"/>
  <cols>
    <col min="1" max="1" width="4.5703125" style="29" customWidth="1"/>
    <col min="2" max="2" width="12.42578125" style="29" customWidth="1"/>
    <col min="3" max="7" width="9.140625" style="29"/>
    <col min="8" max="8" width="10.85546875" style="29" customWidth="1"/>
    <col min="9" max="9" width="8.140625" style="29" customWidth="1"/>
    <col min="10" max="10" width="11.85546875" style="29" customWidth="1"/>
    <col min="11" max="16384" width="9.140625" style="29"/>
  </cols>
  <sheetData>
    <row r="1" spans="1:10" ht="17.25" customHeight="1" x14ac:dyDescent="0.25">
      <c r="A1" s="136" t="s">
        <v>0</v>
      </c>
      <c r="B1" s="136"/>
      <c r="C1" s="136"/>
      <c r="D1" s="136"/>
      <c r="E1" s="136"/>
      <c r="F1" s="136"/>
      <c r="G1" s="136"/>
      <c r="H1" s="136"/>
      <c r="I1" s="136"/>
      <c r="J1" s="136"/>
    </row>
    <row r="2" spans="1:10" ht="17.25" customHeight="1" x14ac:dyDescent="0.25">
      <c r="A2" s="136" t="s">
        <v>113</v>
      </c>
      <c r="B2" s="136"/>
      <c r="C2" s="136"/>
      <c r="D2" s="136"/>
      <c r="E2" s="136"/>
      <c r="F2" s="136"/>
      <c r="G2" s="136"/>
      <c r="H2" s="136"/>
      <c r="I2" s="136"/>
      <c r="J2" s="136"/>
    </row>
    <row r="3" spans="1:10" ht="17.25" customHeight="1" x14ac:dyDescent="0.25">
      <c r="A3" s="136" t="s">
        <v>114</v>
      </c>
      <c r="B3" s="136"/>
      <c r="C3" s="136"/>
      <c r="D3" s="136"/>
      <c r="E3" s="136"/>
      <c r="F3" s="136"/>
      <c r="G3" s="136"/>
      <c r="H3" s="136"/>
      <c r="I3" s="136"/>
      <c r="J3" s="136"/>
    </row>
    <row r="4" spans="1:10" ht="17.25" x14ac:dyDescent="0.25">
      <c r="A4" s="1"/>
    </row>
    <row r="5" spans="1:10" ht="39.75" customHeight="1" x14ac:dyDescent="0.3">
      <c r="A5" s="137" t="s">
        <v>1</v>
      </c>
      <c r="B5" s="137"/>
      <c r="C5" s="137"/>
      <c r="D5" s="137"/>
      <c r="E5" s="137"/>
      <c r="F5" s="137"/>
      <c r="G5" s="137"/>
      <c r="H5" s="137"/>
      <c r="I5" s="137"/>
      <c r="J5" s="137"/>
    </row>
    <row r="6" spans="1:10" ht="17.25" x14ac:dyDescent="0.25">
      <c r="A6" s="104" t="s">
        <v>2</v>
      </c>
      <c r="B6" s="104"/>
      <c r="C6" s="104"/>
      <c r="D6" s="104"/>
      <c r="E6" s="104"/>
      <c r="F6" s="104"/>
      <c r="G6" s="104"/>
      <c r="H6" s="104"/>
      <c r="I6" s="104"/>
      <c r="J6" s="104"/>
    </row>
    <row r="7" spans="1:10" ht="17.25" x14ac:dyDescent="0.25">
      <c r="A7" s="3" t="s">
        <v>3</v>
      </c>
    </row>
    <row r="8" spans="1:10" ht="17.25" x14ac:dyDescent="0.25">
      <c r="A8" s="3" t="s">
        <v>4</v>
      </c>
    </row>
    <row r="9" spans="1:10" ht="18" thickBot="1" x14ac:dyDescent="0.3">
      <c r="A9" s="138" t="s">
        <v>5</v>
      </c>
      <c r="B9" s="138"/>
      <c r="C9" s="138"/>
      <c r="D9" s="138"/>
      <c r="E9" s="138"/>
      <c r="F9" s="138"/>
      <c r="G9" s="138"/>
      <c r="H9" s="138"/>
      <c r="I9" s="138"/>
      <c r="J9" s="138"/>
    </row>
    <row r="10" spans="1:10" ht="30" customHeight="1" thickBot="1" x14ac:dyDescent="0.3">
      <c r="A10" s="145" t="s">
        <v>6</v>
      </c>
      <c r="B10" s="139" t="s">
        <v>7</v>
      </c>
      <c r="C10" s="140"/>
      <c r="D10" s="145" t="s">
        <v>8</v>
      </c>
      <c r="E10" s="65" t="s">
        <v>9</v>
      </c>
      <c r="F10" s="148"/>
      <c r="G10" s="148"/>
      <c r="H10" s="66"/>
      <c r="I10" s="139" t="s">
        <v>10</v>
      </c>
      <c r="J10" s="140"/>
    </row>
    <row r="11" spans="1:10" ht="15.75" thickBot="1" x14ac:dyDescent="0.3">
      <c r="A11" s="146"/>
      <c r="B11" s="141"/>
      <c r="C11" s="142"/>
      <c r="D11" s="146"/>
      <c r="E11" s="145" t="s">
        <v>11</v>
      </c>
      <c r="F11" s="65" t="s">
        <v>106</v>
      </c>
      <c r="G11" s="148"/>
      <c r="H11" s="66"/>
      <c r="I11" s="141"/>
      <c r="J11" s="142"/>
    </row>
    <row r="12" spans="1:10" ht="62.25" customHeight="1" thickBot="1" x14ac:dyDescent="0.3">
      <c r="A12" s="147"/>
      <c r="B12" s="143"/>
      <c r="C12" s="144"/>
      <c r="D12" s="147"/>
      <c r="E12" s="147"/>
      <c r="F12" s="4" t="s">
        <v>12</v>
      </c>
      <c r="G12" s="4" t="s">
        <v>13</v>
      </c>
      <c r="H12" s="4" t="s">
        <v>14</v>
      </c>
      <c r="I12" s="143"/>
      <c r="J12" s="144"/>
    </row>
    <row r="13" spans="1:10" ht="15.75" thickBot="1" x14ac:dyDescent="0.3">
      <c r="A13" s="5">
        <v>1</v>
      </c>
      <c r="B13" s="65">
        <v>2</v>
      </c>
      <c r="C13" s="66"/>
      <c r="D13" s="4">
        <v>3</v>
      </c>
      <c r="E13" s="4">
        <v>4</v>
      </c>
      <c r="F13" s="4">
        <v>5</v>
      </c>
      <c r="G13" s="4">
        <v>6</v>
      </c>
      <c r="H13" s="4">
        <v>7</v>
      </c>
      <c r="I13" s="65">
        <v>8</v>
      </c>
      <c r="J13" s="66"/>
    </row>
    <row r="14" spans="1:10" ht="15.75" thickBot="1" x14ac:dyDescent="0.3">
      <c r="A14" s="6">
        <v>1</v>
      </c>
      <c r="B14" s="67" t="s">
        <v>15</v>
      </c>
      <c r="C14" s="68"/>
      <c r="D14" s="7">
        <v>1</v>
      </c>
      <c r="E14" s="33">
        <v>24809.599999999999</v>
      </c>
      <c r="F14" s="33">
        <v>20000</v>
      </c>
      <c r="G14" s="34"/>
      <c r="H14" s="33">
        <f>E14-F14-G14</f>
        <v>4809.5999999999985</v>
      </c>
      <c r="I14" s="59">
        <f>E14*12*D14</f>
        <v>297715.19999999995</v>
      </c>
      <c r="J14" s="60"/>
    </row>
    <row r="15" spans="1:10" ht="15.75" thickBot="1" x14ac:dyDescent="0.3">
      <c r="A15" s="6">
        <v>2</v>
      </c>
      <c r="B15" s="67" t="s">
        <v>16</v>
      </c>
      <c r="C15" s="68"/>
      <c r="D15" s="7">
        <v>1</v>
      </c>
      <c r="E15" s="33">
        <v>19199.8</v>
      </c>
      <c r="F15" s="33">
        <v>15000</v>
      </c>
      <c r="G15" s="34"/>
      <c r="H15" s="33">
        <f t="shared" ref="H15:H18" si="0">E15-F15-G15</f>
        <v>4199.7999999999993</v>
      </c>
      <c r="I15" s="59">
        <f>E15*12*D15</f>
        <v>230397.59999999998</v>
      </c>
      <c r="J15" s="60"/>
    </row>
    <row r="16" spans="1:10" ht="26.25" customHeight="1" thickBot="1" x14ac:dyDescent="0.3">
      <c r="A16" s="6">
        <v>3</v>
      </c>
      <c r="B16" s="67" t="s">
        <v>17</v>
      </c>
      <c r="C16" s="68"/>
      <c r="D16" s="7">
        <v>15.89</v>
      </c>
      <c r="E16" s="33">
        <v>20993.919999999998</v>
      </c>
      <c r="F16" s="33">
        <v>13713.13</v>
      </c>
      <c r="G16" s="33">
        <v>1391.3</v>
      </c>
      <c r="H16" s="33">
        <f t="shared" si="0"/>
        <v>5889.4899999999989</v>
      </c>
      <c r="I16" s="59">
        <f t="shared" ref="I16:I17" si="1">E16*12*D16</f>
        <v>4003120.6655999999</v>
      </c>
      <c r="J16" s="60"/>
    </row>
    <row r="17" spans="1:10" ht="25.5" customHeight="1" thickBot="1" x14ac:dyDescent="0.3">
      <c r="A17" s="6">
        <v>4</v>
      </c>
      <c r="B17" s="67" t="s">
        <v>18</v>
      </c>
      <c r="C17" s="68"/>
      <c r="D17" s="7">
        <v>1</v>
      </c>
      <c r="E17" s="33">
        <v>13035.5</v>
      </c>
      <c r="F17" s="33">
        <v>10946.5</v>
      </c>
      <c r="G17" s="33">
        <v>694</v>
      </c>
      <c r="H17" s="33">
        <f t="shared" si="0"/>
        <v>1395</v>
      </c>
      <c r="I17" s="59">
        <f t="shared" si="1"/>
        <v>156426</v>
      </c>
      <c r="J17" s="60"/>
    </row>
    <row r="18" spans="1:10" ht="27" customHeight="1" thickBot="1" x14ac:dyDescent="0.3">
      <c r="A18" s="32">
        <v>5</v>
      </c>
      <c r="B18" s="69" t="s">
        <v>19</v>
      </c>
      <c r="C18" s="70"/>
      <c r="D18" s="36">
        <v>9.5</v>
      </c>
      <c r="E18" s="37">
        <v>11280</v>
      </c>
      <c r="F18" s="37">
        <v>8451.3700000000008</v>
      </c>
      <c r="G18" s="37">
        <v>790.18</v>
      </c>
      <c r="H18" s="33">
        <f t="shared" si="0"/>
        <v>2038.4499999999994</v>
      </c>
      <c r="I18" s="61">
        <f>E18*12*D18</f>
        <v>1285920</v>
      </c>
      <c r="J18" s="62"/>
    </row>
    <row r="19" spans="1:10" ht="15.75" customHeight="1" thickBot="1" x14ac:dyDescent="0.3">
      <c r="A19" s="149" t="s">
        <v>20</v>
      </c>
      <c r="B19" s="150"/>
      <c r="C19" s="151"/>
      <c r="D19" s="38" t="s">
        <v>21</v>
      </c>
      <c r="E19" s="39" t="s">
        <v>99</v>
      </c>
      <c r="F19" s="39" t="s">
        <v>21</v>
      </c>
      <c r="G19" s="39" t="s">
        <v>21</v>
      </c>
      <c r="H19" s="39" t="s">
        <v>21</v>
      </c>
      <c r="I19" s="63">
        <v>5973579.6600000001</v>
      </c>
      <c r="J19" s="64"/>
    </row>
    <row r="20" spans="1:10" x14ac:dyDescent="0.25">
      <c r="A20" s="35"/>
      <c r="B20" s="35"/>
      <c r="C20" s="13"/>
      <c r="D20" s="13"/>
      <c r="E20" s="13"/>
      <c r="F20" s="13"/>
      <c r="G20" s="13"/>
      <c r="H20" s="13"/>
      <c r="I20" s="13"/>
      <c r="J20" s="14"/>
    </row>
    <row r="21" spans="1:10" ht="17.25" x14ac:dyDescent="0.25">
      <c r="A21" s="98" t="s">
        <v>2</v>
      </c>
      <c r="B21" s="98"/>
      <c r="C21" s="98"/>
      <c r="D21" s="98"/>
      <c r="E21" s="98"/>
      <c r="F21" s="98"/>
      <c r="G21" s="98"/>
      <c r="H21" s="98"/>
      <c r="I21" s="98"/>
      <c r="J21" s="98"/>
    </row>
    <row r="22" spans="1:10" ht="17.25" x14ac:dyDescent="0.25">
      <c r="A22" s="3" t="s">
        <v>22</v>
      </c>
      <c r="F22" s="29">
        <v>112</v>
      </c>
    </row>
    <row r="23" spans="1:10" ht="17.25" x14ac:dyDescent="0.25">
      <c r="A23" s="3" t="s">
        <v>23</v>
      </c>
      <c r="F23" s="29" t="s">
        <v>110</v>
      </c>
    </row>
    <row r="24" spans="1:10" ht="32.25" customHeight="1" thickBot="1" x14ac:dyDescent="0.3">
      <c r="A24" s="86" t="s">
        <v>24</v>
      </c>
      <c r="B24" s="86"/>
      <c r="C24" s="86"/>
      <c r="D24" s="86"/>
      <c r="E24" s="86"/>
      <c r="F24" s="86"/>
      <c r="G24" s="86"/>
      <c r="H24" s="86"/>
      <c r="I24" s="86"/>
      <c r="J24" s="86"/>
    </row>
    <row r="25" spans="1:10" ht="67.5" customHeight="1" thickBot="1" x14ac:dyDescent="0.3">
      <c r="A25" s="8" t="s">
        <v>6</v>
      </c>
      <c r="B25" s="71" t="s">
        <v>25</v>
      </c>
      <c r="C25" s="82"/>
      <c r="D25" s="72"/>
      <c r="E25" s="71" t="s">
        <v>26</v>
      </c>
      <c r="F25" s="72"/>
      <c r="G25" s="9" t="s">
        <v>27</v>
      </c>
      <c r="H25" s="9" t="s">
        <v>28</v>
      </c>
      <c r="I25" s="71" t="s">
        <v>29</v>
      </c>
      <c r="J25" s="72"/>
    </row>
    <row r="26" spans="1:10" ht="16.5" thickBot="1" x14ac:dyDescent="0.3">
      <c r="A26" s="10">
        <v>1</v>
      </c>
      <c r="B26" s="71">
        <v>2</v>
      </c>
      <c r="C26" s="82"/>
      <c r="D26" s="72"/>
      <c r="E26" s="71">
        <v>3</v>
      </c>
      <c r="F26" s="72"/>
      <c r="G26" s="11">
        <v>4</v>
      </c>
      <c r="H26" s="11">
        <v>5</v>
      </c>
      <c r="I26" s="71">
        <v>6</v>
      </c>
      <c r="J26" s="72"/>
    </row>
    <row r="27" spans="1:10" ht="15.75" thickBot="1" x14ac:dyDescent="0.3">
      <c r="A27" s="20">
        <v>1</v>
      </c>
      <c r="B27" s="133" t="s">
        <v>124</v>
      </c>
      <c r="C27" s="134"/>
      <c r="D27" s="135"/>
      <c r="E27" s="83"/>
      <c r="F27" s="84"/>
      <c r="G27" s="18"/>
      <c r="H27" s="18"/>
      <c r="I27" s="83">
        <v>6700</v>
      </c>
      <c r="J27" s="84"/>
    </row>
    <row r="28" spans="1:10" ht="15.75" thickBot="1" x14ac:dyDescent="0.3">
      <c r="A28" s="20"/>
      <c r="B28" s="83"/>
      <c r="C28" s="120"/>
      <c r="D28" s="84"/>
      <c r="E28" s="83"/>
      <c r="F28" s="84"/>
      <c r="G28" s="18"/>
      <c r="H28" s="18"/>
      <c r="I28" s="83"/>
      <c r="J28" s="84"/>
    </row>
    <row r="29" spans="1:10" ht="16.5" customHeight="1" thickBot="1" x14ac:dyDescent="0.3">
      <c r="A29" s="73" t="s">
        <v>20</v>
      </c>
      <c r="B29" s="74"/>
      <c r="C29" s="74"/>
      <c r="D29" s="75"/>
      <c r="E29" s="71" t="s">
        <v>30</v>
      </c>
      <c r="F29" s="72"/>
      <c r="G29" s="12" t="s">
        <v>30</v>
      </c>
      <c r="H29" s="12" t="s">
        <v>30</v>
      </c>
      <c r="I29" s="71">
        <f>SUM(I27:J28)</f>
        <v>6700</v>
      </c>
      <c r="J29" s="72"/>
    </row>
    <row r="31" spans="1:10" ht="17.25" x14ac:dyDescent="0.25">
      <c r="A31" s="104" t="s">
        <v>31</v>
      </c>
      <c r="B31" s="104"/>
      <c r="C31" s="104"/>
      <c r="D31" s="104"/>
      <c r="E31" s="104"/>
      <c r="F31" s="104"/>
      <c r="G31" s="104"/>
      <c r="H31" s="104"/>
      <c r="I31" s="104"/>
      <c r="J31" s="104"/>
    </row>
    <row r="32" spans="1:10" ht="17.25" x14ac:dyDescent="0.25">
      <c r="A32" s="3" t="s">
        <v>32</v>
      </c>
    </row>
    <row r="33" spans="1:10" ht="17.25" x14ac:dyDescent="0.25">
      <c r="A33" s="3" t="s">
        <v>33</v>
      </c>
    </row>
    <row r="34" spans="1:10" ht="71.25" customHeight="1" thickBot="1" x14ac:dyDescent="0.3">
      <c r="A34" s="86" t="s">
        <v>34</v>
      </c>
      <c r="B34" s="86"/>
      <c r="C34" s="86"/>
      <c r="D34" s="86"/>
      <c r="E34" s="86"/>
      <c r="F34" s="86"/>
      <c r="G34" s="86"/>
      <c r="H34" s="86"/>
      <c r="I34" s="86"/>
      <c r="J34" s="86"/>
    </row>
    <row r="35" spans="1:10" ht="32.25" thickBot="1" x14ac:dyDescent="0.3">
      <c r="A35" s="8" t="s">
        <v>6</v>
      </c>
      <c r="B35" s="71" t="s">
        <v>35</v>
      </c>
      <c r="C35" s="82"/>
      <c r="D35" s="82"/>
      <c r="E35" s="82"/>
      <c r="F35" s="72"/>
      <c r="G35" s="71" t="s">
        <v>36</v>
      </c>
      <c r="H35" s="72"/>
      <c r="I35" s="71" t="s">
        <v>37</v>
      </c>
      <c r="J35" s="72"/>
    </row>
    <row r="36" spans="1:10" ht="16.5" thickBot="1" x14ac:dyDescent="0.3">
      <c r="A36" s="10">
        <v>1</v>
      </c>
      <c r="B36" s="71">
        <v>2</v>
      </c>
      <c r="C36" s="82"/>
      <c r="D36" s="82"/>
      <c r="E36" s="82"/>
      <c r="F36" s="72"/>
      <c r="G36" s="71">
        <v>3</v>
      </c>
      <c r="H36" s="72"/>
      <c r="I36" s="71">
        <v>4</v>
      </c>
      <c r="J36" s="72"/>
    </row>
    <row r="37" spans="1:10" ht="16.5" thickBot="1" x14ac:dyDescent="0.3">
      <c r="A37" s="17">
        <v>1</v>
      </c>
      <c r="B37" s="71" t="s">
        <v>38</v>
      </c>
      <c r="C37" s="82"/>
      <c r="D37" s="82"/>
      <c r="E37" s="82"/>
      <c r="F37" s="72"/>
      <c r="G37" s="71" t="s">
        <v>21</v>
      </c>
      <c r="H37" s="72"/>
      <c r="I37" s="94">
        <f>I38</f>
        <v>1313565.5682119206</v>
      </c>
      <c r="J37" s="95"/>
    </row>
    <row r="38" spans="1:10" ht="15.75" x14ac:dyDescent="0.25">
      <c r="A38" s="131"/>
      <c r="B38" s="87" t="s">
        <v>39</v>
      </c>
      <c r="C38" s="113"/>
      <c r="D38" s="113"/>
      <c r="E38" s="113"/>
      <c r="F38" s="88"/>
      <c r="G38" s="61">
        <f>I19</f>
        <v>5973579.6600000001</v>
      </c>
      <c r="H38" s="124"/>
      <c r="I38" s="127">
        <f>I50/30.2*22</f>
        <v>1313565.5682119206</v>
      </c>
      <c r="J38" s="128"/>
    </row>
    <row r="39" spans="1:10" ht="16.5" thickBot="1" x14ac:dyDescent="0.3">
      <c r="A39" s="132"/>
      <c r="B39" s="99" t="s">
        <v>40</v>
      </c>
      <c r="C39" s="101"/>
      <c r="D39" s="101"/>
      <c r="E39" s="101"/>
      <c r="F39" s="100"/>
      <c r="G39" s="125"/>
      <c r="H39" s="126"/>
      <c r="I39" s="129"/>
      <c r="J39" s="130"/>
    </row>
    <row r="40" spans="1:10" ht="16.5" thickBot="1" x14ac:dyDescent="0.3">
      <c r="A40" s="20"/>
      <c r="B40" s="71" t="s">
        <v>41</v>
      </c>
      <c r="C40" s="82"/>
      <c r="D40" s="82"/>
      <c r="E40" s="82"/>
      <c r="F40" s="72"/>
      <c r="G40" s="83"/>
      <c r="H40" s="84"/>
      <c r="I40" s="94"/>
      <c r="J40" s="95"/>
    </row>
    <row r="41" spans="1:10" ht="52.5" customHeight="1" thickBot="1" x14ac:dyDescent="0.3">
      <c r="A41" s="20"/>
      <c r="B41" s="71" t="s">
        <v>42</v>
      </c>
      <c r="C41" s="82"/>
      <c r="D41" s="82"/>
      <c r="E41" s="82"/>
      <c r="F41" s="72"/>
      <c r="G41" s="83"/>
      <c r="H41" s="84"/>
      <c r="I41" s="94"/>
      <c r="J41" s="95"/>
    </row>
    <row r="42" spans="1:10" ht="31.5" customHeight="1" thickBot="1" x14ac:dyDescent="0.3">
      <c r="A42" s="17">
        <v>2</v>
      </c>
      <c r="B42" s="71" t="s">
        <v>43</v>
      </c>
      <c r="C42" s="82"/>
      <c r="D42" s="82"/>
      <c r="E42" s="82"/>
      <c r="F42" s="72"/>
      <c r="G42" s="71" t="s">
        <v>21</v>
      </c>
      <c r="H42" s="72"/>
      <c r="I42" s="94">
        <f>I43+I46</f>
        <v>185093.33006622514</v>
      </c>
      <c r="J42" s="95"/>
    </row>
    <row r="43" spans="1:10" ht="15.75" x14ac:dyDescent="0.25">
      <c r="A43" s="131"/>
      <c r="B43" s="87" t="s">
        <v>39</v>
      </c>
      <c r="C43" s="113"/>
      <c r="D43" s="113"/>
      <c r="E43" s="113"/>
      <c r="F43" s="88"/>
      <c r="G43" s="61">
        <f>G38</f>
        <v>5973579.6600000001</v>
      </c>
      <c r="H43" s="124"/>
      <c r="I43" s="127">
        <f>I50/30.2*2.9</f>
        <v>173151.82490066224</v>
      </c>
      <c r="J43" s="128"/>
    </row>
    <row r="44" spans="1:10" ht="49.5" customHeight="1" thickBot="1" x14ac:dyDescent="0.3">
      <c r="A44" s="132"/>
      <c r="B44" s="99" t="s">
        <v>44</v>
      </c>
      <c r="C44" s="101"/>
      <c r="D44" s="101"/>
      <c r="E44" s="101"/>
      <c r="F44" s="100"/>
      <c r="G44" s="125"/>
      <c r="H44" s="126"/>
      <c r="I44" s="129"/>
      <c r="J44" s="130"/>
    </row>
    <row r="45" spans="1:10" ht="45.75" customHeight="1" thickBot="1" x14ac:dyDescent="0.3">
      <c r="A45" s="20"/>
      <c r="B45" s="71" t="s">
        <v>45</v>
      </c>
      <c r="C45" s="82"/>
      <c r="D45" s="82"/>
      <c r="E45" s="82"/>
      <c r="F45" s="72"/>
      <c r="G45" s="83"/>
      <c r="H45" s="84"/>
      <c r="I45" s="94"/>
      <c r="J45" s="95"/>
    </row>
    <row r="46" spans="1:10" ht="45" customHeight="1" thickBot="1" x14ac:dyDescent="0.3">
      <c r="A46" s="20"/>
      <c r="B46" s="71" t="s">
        <v>46</v>
      </c>
      <c r="C46" s="82"/>
      <c r="D46" s="82"/>
      <c r="E46" s="82"/>
      <c r="F46" s="72"/>
      <c r="G46" s="59">
        <f>G43</f>
        <v>5973579.6600000001</v>
      </c>
      <c r="H46" s="123"/>
      <c r="I46" s="94">
        <f>I50/30.2*0.2</f>
        <v>11941.505165562914</v>
      </c>
      <c r="J46" s="95"/>
    </row>
    <row r="47" spans="1:10" ht="63.75" customHeight="1" thickBot="1" x14ac:dyDescent="0.3">
      <c r="A47" s="20"/>
      <c r="B47" s="71" t="s">
        <v>47</v>
      </c>
      <c r="C47" s="82"/>
      <c r="D47" s="82"/>
      <c r="E47" s="82"/>
      <c r="F47" s="72"/>
      <c r="G47" s="83"/>
      <c r="H47" s="84"/>
      <c r="I47" s="94"/>
      <c r="J47" s="95"/>
    </row>
    <row r="48" spans="1:10" ht="65.25" customHeight="1" thickBot="1" x14ac:dyDescent="0.3">
      <c r="A48" s="20"/>
      <c r="B48" s="71" t="s">
        <v>48</v>
      </c>
      <c r="C48" s="82"/>
      <c r="D48" s="82"/>
      <c r="E48" s="82"/>
      <c r="F48" s="72"/>
      <c r="G48" s="83"/>
      <c r="H48" s="84"/>
      <c r="I48" s="94"/>
      <c r="J48" s="95"/>
    </row>
    <row r="49" spans="1:10" ht="46.5" customHeight="1" thickBot="1" x14ac:dyDescent="0.3">
      <c r="A49" s="17">
        <v>3</v>
      </c>
      <c r="B49" s="71" t="s">
        <v>49</v>
      </c>
      <c r="C49" s="82"/>
      <c r="D49" s="82"/>
      <c r="E49" s="82"/>
      <c r="F49" s="72"/>
      <c r="G49" s="59">
        <f>G46</f>
        <v>5973579.6600000001</v>
      </c>
      <c r="H49" s="123"/>
      <c r="I49" s="102">
        <f>I50/30.2*5.1</f>
        <v>304508.38172185427</v>
      </c>
      <c r="J49" s="103"/>
    </row>
    <row r="50" spans="1:10" ht="16.5" customHeight="1" thickBot="1" x14ac:dyDescent="0.3">
      <c r="A50" s="73" t="s">
        <v>50</v>
      </c>
      <c r="B50" s="74"/>
      <c r="C50" s="74"/>
      <c r="D50" s="74"/>
      <c r="E50" s="74"/>
      <c r="F50" s="75"/>
      <c r="G50" s="71" t="s">
        <v>21</v>
      </c>
      <c r="H50" s="72"/>
      <c r="I50" s="102">
        <v>1803167.28</v>
      </c>
      <c r="J50" s="103"/>
    </row>
    <row r="52" spans="1:10" ht="17.25" x14ac:dyDescent="0.25">
      <c r="A52" s="104" t="s">
        <v>51</v>
      </c>
      <c r="B52" s="104"/>
      <c r="C52" s="104"/>
      <c r="D52" s="104"/>
      <c r="E52" s="104"/>
      <c r="F52" s="104"/>
      <c r="G52" s="104"/>
      <c r="H52" s="104"/>
      <c r="I52" s="104"/>
      <c r="J52" s="104"/>
    </row>
    <row r="53" spans="1:10" ht="17.25" x14ac:dyDescent="0.25">
      <c r="A53" s="3" t="s">
        <v>52</v>
      </c>
    </row>
    <row r="54" spans="1:10" ht="18" thickBot="1" x14ac:dyDescent="0.3">
      <c r="A54" s="3" t="s">
        <v>23</v>
      </c>
    </row>
    <row r="55" spans="1:10" ht="63.75" customHeight="1" thickBot="1" x14ac:dyDescent="0.3">
      <c r="A55" s="8" t="s">
        <v>6</v>
      </c>
      <c r="B55" s="71" t="s">
        <v>53</v>
      </c>
      <c r="C55" s="82"/>
      <c r="D55" s="82"/>
      <c r="E55" s="72"/>
      <c r="F55" s="71" t="s">
        <v>54</v>
      </c>
      <c r="G55" s="72"/>
      <c r="H55" s="71" t="s">
        <v>55</v>
      </c>
      <c r="I55" s="72"/>
      <c r="J55" s="9" t="s">
        <v>56</v>
      </c>
    </row>
    <row r="56" spans="1:10" ht="16.5" thickBot="1" x14ac:dyDescent="0.3">
      <c r="A56" s="10">
        <v>1</v>
      </c>
      <c r="B56" s="71">
        <v>2</v>
      </c>
      <c r="C56" s="82"/>
      <c r="D56" s="82"/>
      <c r="E56" s="72"/>
      <c r="F56" s="71">
        <v>3</v>
      </c>
      <c r="G56" s="72"/>
      <c r="H56" s="71">
        <v>4</v>
      </c>
      <c r="I56" s="72"/>
      <c r="J56" s="11">
        <v>5</v>
      </c>
    </row>
    <row r="57" spans="1:10" ht="16.5" thickBot="1" x14ac:dyDescent="0.3">
      <c r="A57" s="17">
        <v>1</v>
      </c>
      <c r="B57" s="71" t="s">
        <v>57</v>
      </c>
      <c r="C57" s="82"/>
      <c r="D57" s="82"/>
      <c r="E57" s="72"/>
      <c r="F57" s="71">
        <f>J57/H57</f>
        <v>1642.05</v>
      </c>
      <c r="G57" s="72"/>
      <c r="H57" s="71">
        <v>12</v>
      </c>
      <c r="I57" s="72"/>
      <c r="J57" s="12">
        <v>19704.599999999999</v>
      </c>
    </row>
    <row r="58" spans="1:10" ht="16.5" customHeight="1" thickBot="1" x14ac:dyDescent="0.3">
      <c r="A58" s="73" t="s">
        <v>20</v>
      </c>
      <c r="B58" s="74"/>
      <c r="C58" s="74"/>
      <c r="D58" s="74"/>
      <c r="E58" s="75"/>
      <c r="F58" s="71" t="s">
        <v>21</v>
      </c>
      <c r="G58" s="72"/>
      <c r="H58" s="71" t="s">
        <v>21</v>
      </c>
      <c r="I58" s="72"/>
      <c r="J58" s="12">
        <f>J57</f>
        <v>19704.599999999999</v>
      </c>
    </row>
    <row r="60" spans="1:10" ht="17.25" x14ac:dyDescent="0.25">
      <c r="A60" s="104" t="s">
        <v>58</v>
      </c>
      <c r="B60" s="104"/>
      <c r="C60" s="104"/>
      <c r="D60" s="104"/>
      <c r="E60" s="104"/>
      <c r="F60" s="104"/>
      <c r="G60" s="104"/>
      <c r="H60" s="104"/>
      <c r="I60" s="104"/>
      <c r="J60" s="104"/>
    </row>
    <row r="61" spans="1:10" ht="17.25" x14ac:dyDescent="0.25">
      <c r="A61" s="3" t="s">
        <v>59</v>
      </c>
    </row>
    <row r="62" spans="1:10" ht="17.25" x14ac:dyDescent="0.25">
      <c r="A62" s="3" t="s">
        <v>60</v>
      </c>
    </row>
    <row r="63" spans="1:10" ht="18" thickBot="1" x14ac:dyDescent="0.3">
      <c r="A63" s="3"/>
    </row>
    <row r="64" spans="1:10" ht="32.25" thickBot="1" x14ac:dyDescent="0.3">
      <c r="A64" s="8" t="s">
        <v>6</v>
      </c>
      <c r="B64" s="71" t="s">
        <v>25</v>
      </c>
      <c r="C64" s="82"/>
      <c r="D64" s="72"/>
      <c r="E64" s="71" t="s">
        <v>61</v>
      </c>
      <c r="F64" s="72"/>
      <c r="G64" s="71" t="s">
        <v>62</v>
      </c>
      <c r="H64" s="72"/>
      <c r="I64" s="71" t="s">
        <v>63</v>
      </c>
      <c r="J64" s="72"/>
    </row>
    <row r="65" spans="1:10" ht="16.5" thickBot="1" x14ac:dyDescent="0.3">
      <c r="A65" s="10">
        <v>1</v>
      </c>
      <c r="B65" s="71">
        <v>2</v>
      </c>
      <c r="C65" s="82"/>
      <c r="D65" s="72"/>
      <c r="E65" s="71">
        <v>3</v>
      </c>
      <c r="F65" s="72"/>
      <c r="G65" s="71">
        <v>4</v>
      </c>
      <c r="H65" s="72"/>
      <c r="I65" s="71">
        <v>5</v>
      </c>
      <c r="J65" s="72"/>
    </row>
    <row r="66" spans="1:10" ht="16.5" thickBot="1" x14ac:dyDescent="0.3">
      <c r="A66" s="17">
        <v>1</v>
      </c>
      <c r="B66" s="71" t="s">
        <v>64</v>
      </c>
      <c r="C66" s="82"/>
      <c r="D66" s="72"/>
      <c r="E66" s="71">
        <v>999818.18</v>
      </c>
      <c r="F66" s="72"/>
      <c r="G66" s="71">
        <v>2.2000000000000002</v>
      </c>
      <c r="H66" s="72"/>
      <c r="I66" s="71">
        <v>217172</v>
      </c>
      <c r="J66" s="72"/>
    </row>
    <row r="67" spans="1:10" ht="16.5" thickBot="1" x14ac:dyDescent="0.3">
      <c r="A67" s="17">
        <v>2</v>
      </c>
      <c r="B67" s="71" t="s">
        <v>65</v>
      </c>
      <c r="C67" s="82"/>
      <c r="D67" s="72"/>
      <c r="E67" s="71">
        <f>I67/G67*100</f>
        <v>7871016.9491525432</v>
      </c>
      <c r="F67" s="72"/>
      <c r="G67" s="71">
        <v>0.59</v>
      </c>
      <c r="H67" s="72"/>
      <c r="I67" s="71">
        <v>46439</v>
      </c>
      <c r="J67" s="72"/>
    </row>
    <row r="68" spans="1:10" ht="16.5" thickBot="1" x14ac:dyDescent="0.3">
      <c r="A68" s="17">
        <v>3</v>
      </c>
      <c r="B68" s="71" t="s">
        <v>66</v>
      </c>
      <c r="C68" s="82"/>
      <c r="D68" s="72"/>
      <c r="E68" s="83"/>
      <c r="F68" s="84"/>
      <c r="G68" s="83"/>
      <c r="H68" s="84"/>
      <c r="I68" s="71">
        <v>5441.39</v>
      </c>
      <c r="J68" s="72"/>
    </row>
    <row r="69" spans="1:10" ht="16.5" thickBot="1" x14ac:dyDescent="0.3">
      <c r="A69" s="17">
        <v>4</v>
      </c>
      <c r="B69" s="87" t="s">
        <v>67</v>
      </c>
      <c r="C69" s="113"/>
      <c r="D69" s="88"/>
      <c r="E69" s="83"/>
      <c r="F69" s="84"/>
      <c r="G69" s="114"/>
      <c r="H69" s="115"/>
      <c r="I69" s="87">
        <v>8218</v>
      </c>
      <c r="J69" s="88"/>
    </row>
    <row r="70" spans="1:10" ht="16.5" thickBot="1" x14ac:dyDescent="0.3">
      <c r="A70" s="57"/>
      <c r="B70" s="116" t="s">
        <v>118</v>
      </c>
      <c r="C70" s="117"/>
      <c r="D70" s="118"/>
      <c r="E70" s="119"/>
      <c r="F70" s="120"/>
      <c r="G70" s="119"/>
      <c r="H70" s="120"/>
      <c r="I70" s="121">
        <v>10000</v>
      </c>
      <c r="J70" s="122"/>
    </row>
    <row r="71" spans="1:10" ht="16.5" customHeight="1" thickBot="1" x14ac:dyDescent="0.3">
      <c r="A71" s="73" t="s">
        <v>50</v>
      </c>
      <c r="B71" s="111"/>
      <c r="C71" s="111"/>
      <c r="D71" s="112"/>
      <c r="E71" s="71"/>
      <c r="F71" s="110"/>
      <c r="G71" s="106"/>
      <c r="H71" s="107"/>
      <c r="I71" s="108">
        <f>SUM(I66:J70)</f>
        <v>287270.39</v>
      </c>
      <c r="J71" s="109"/>
    </row>
    <row r="73" spans="1:10" ht="17.25" x14ac:dyDescent="0.25">
      <c r="A73" s="104" t="s">
        <v>68</v>
      </c>
      <c r="B73" s="104"/>
      <c r="C73" s="104"/>
      <c r="D73" s="104"/>
      <c r="E73" s="104"/>
      <c r="F73" s="104"/>
      <c r="G73" s="104"/>
      <c r="H73" s="104"/>
      <c r="I73" s="104"/>
      <c r="J73" s="104"/>
    </row>
    <row r="74" spans="1:10" ht="17.25" x14ac:dyDescent="0.25">
      <c r="A74" s="3" t="s">
        <v>69</v>
      </c>
    </row>
    <row r="75" spans="1:10" ht="17.25" x14ac:dyDescent="0.25">
      <c r="A75" s="3" t="s">
        <v>70</v>
      </c>
    </row>
    <row r="76" spans="1:10" ht="18" thickBot="1" x14ac:dyDescent="0.3">
      <c r="A76" s="105" t="s">
        <v>71</v>
      </c>
      <c r="B76" s="105"/>
      <c r="C76" s="105"/>
      <c r="D76" s="105"/>
      <c r="E76" s="105"/>
      <c r="F76" s="105"/>
      <c r="G76" s="105"/>
      <c r="H76" s="105"/>
      <c r="I76" s="105"/>
      <c r="J76" s="105"/>
    </row>
    <row r="77" spans="1:10" ht="52.5" customHeight="1" thickBot="1" x14ac:dyDescent="0.3">
      <c r="A77" s="8" t="s">
        <v>6</v>
      </c>
      <c r="B77" s="71" t="s">
        <v>25</v>
      </c>
      <c r="C77" s="82"/>
      <c r="D77" s="72"/>
      <c r="E77" s="9" t="s">
        <v>72</v>
      </c>
      <c r="F77" s="71" t="s">
        <v>73</v>
      </c>
      <c r="G77" s="72"/>
      <c r="H77" s="71" t="s">
        <v>74</v>
      </c>
      <c r="I77" s="72"/>
      <c r="J77" s="9" t="s">
        <v>56</v>
      </c>
    </row>
    <row r="78" spans="1:10" ht="16.5" thickBot="1" x14ac:dyDescent="0.3">
      <c r="A78" s="10">
        <v>1</v>
      </c>
      <c r="B78" s="71">
        <v>2</v>
      </c>
      <c r="C78" s="82"/>
      <c r="D78" s="72"/>
      <c r="E78" s="11">
        <v>3</v>
      </c>
      <c r="F78" s="71">
        <v>4</v>
      </c>
      <c r="G78" s="72"/>
      <c r="H78" s="71">
        <v>5</v>
      </c>
      <c r="I78" s="72"/>
      <c r="J78" s="11">
        <v>6</v>
      </c>
    </row>
    <row r="79" spans="1:10" ht="16.5" thickBot="1" x14ac:dyDescent="0.3">
      <c r="A79" s="17">
        <v>1</v>
      </c>
      <c r="B79" s="71" t="s">
        <v>75</v>
      </c>
      <c r="C79" s="82"/>
      <c r="D79" s="72"/>
      <c r="E79" s="12">
        <v>2</v>
      </c>
      <c r="F79" s="71">
        <v>12</v>
      </c>
      <c r="G79" s="72"/>
      <c r="H79" s="102">
        <f>J79/F79</f>
        <v>695.20749999999998</v>
      </c>
      <c r="I79" s="103"/>
      <c r="J79" s="40">
        <v>8342.49</v>
      </c>
    </row>
    <row r="80" spans="1:10" ht="16.5" thickBot="1" x14ac:dyDescent="0.3">
      <c r="A80" s="17">
        <v>2</v>
      </c>
      <c r="B80" s="71" t="s">
        <v>76</v>
      </c>
      <c r="C80" s="82"/>
      <c r="D80" s="72"/>
      <c r="E80" s="12">
        <v>2</v>
      </c>
      <c r="F80" s="71">
        <v>12</v>
      </c>
      <c r="G80" s="72"/>
      <c r="H80" s="102">
        <f>J80/F80</f>
        <v>308.79250000000002</v>
      </c>
      <c r="I80" s="103"/>
      <c r="J80" s="40">
        <v>3705.51</v>
      </c>
    </row>
    <row r="81" spans="1:10" ht="16.5" thickBot="1" x14ac:dyDescent="0.3">
      <c r="A81" s="17">
        <v>3</v>
      </c>
      <c r="B81" s="71" t="s">
        <v>77</v>
      </c>
      <c r="C81" s="82"/>
      <c r="D81" s="72"/>
      <c r="E81" s="12">
        <v>2</v>
      </c>
      <c r="F81" s="71">
        <v>12</v>
      </c>
      <c r="G81" s="72"/>
      <c r="H81" s="102">
        <f>J81/F81</f>
        <v>53.083333333333336</v>
      </c>
      <c r="I81" s="103"/>
      <c r="J81" s="40">
        <v>637</v>
      </c>
    </row>
    <row r="82" spans="1:10" ht="16.5" thickBot="1" x14ac:dyDescent="0.3">
      <c r="A82" s="30"/>
      <c r="B82" s="74" t="s">
        <v>50</v>
      </c>
      <c r="C82" s="74"/>
      <c r="D82" s="75"/>
      <c r="E82" s="12" t="s">
        <v>21</v>
      </c>
      <c r="F82" s="71" t="s">
        <v>21</v>
      </c>
      <c r="G82" s="72"/>
      <c r="H82" s="71" t="s">
        <v>21</v>
      </c>
      <c r="I82" s="72"/>
      <c r="J82" s="41">
        <f>SUM(J79:J81)</f>
        <v>12685</v>
      </c>
    </row>
    <row r="83" spans="1:10" ht="15.75" x14ac:dyDescent="0.25">
      <c r="A83" s="31"/>
      <c r="B83" s="21"/>
      <c r="C83" s="21"/>
      <c r="D83" s="21"/>
      <c r="E83" s="22"/>
      <c r="F83" s="23"/>
      <c r="G83" s="23"/>
      <c r="H83" s="23"/>
      <c r="I83" s="23"/>
      <c r="J83" s="24"/>
    </row>
    <row r="84" spans="1:10" ht="18" thickBot="1" x14ac:dyDescent="0.3">
      <c r="A84" s="98" t="s">
        <v>78</v>
      </c>
      <c r="B84" s="98"/>
      <c r="C84" s="98"/>
      <c r="D84" s="98"/>
      <c r="E84" s="98"/>
      <c r="F84" s="98"/>
      <c r="G84" s="98"/>
      <c r="H84" s="98"/>
      <c r="I84" s="98"/>
      <c r="J84" s="98"/>
    </row>
    <row r="85" spans="1:10" ht="32.25" thickBot="1" x14ac:dyDescent="0.3">
      <c r="A85" s="28" t="s">
        <v>6</v>
      </c>
      <c r="B85" s="80" t="s">
        <v>25</v>
      </c>
      <c r="C85" s="92"/>
      <c r="D85" s="93"/>
      <c r="E85" s="80" t="s">
        <v>79</v>
      </c>
      <c r="F85" s="93"/>
      <c r="G85" s="80" t="s">
        <v>80</v>
      </c>
      <c r="H85" s="93"/>
      <c r="I85" s="80" t="s">
        <v>81</v>
      </c>
      <c r="J85" s="81"/>
    </row>
    <row r="86" spans="1:10" ht="16.5" thickBot="1" x14ac:dyDescent="0.3">
      <c r="A86" s="10">
        <v>1</v>
      </c>
      <c r="B86" s="99">
        <v>2</v>
      </c>
      <c r="C86" s="101"/>
      <c r="D86" s="100"/>
      <c r="E86" s="99">
        <v>3</v>
      </c>
      <c r="F86" s="100"/>
      <c r="G86" s="99">
        <v>4</v>
      </c>
      <c r="H86" s="100"/>
      <c r="I86" s="99">
        <v>5</v>
      </c>
      <c r="J86" s="100"/>
    </row>
    <row r="87" spans="1:10" ht="16.5" thickBot="1" x14ac:dyDescent="0.3">
      <c r="A87" s="17">
        <v>1</v>
      </c>
      <c r="B87" s="73" t="s">
        <v>112</v>
      </c>
      <c r="C87" s="74"/>
      <c r="D87" s="75"/>
      <c r="E87" s="83"/>
      <c r="F87" s="84"/>
      <c r="G87" s="83"/>
      <c r="H87" s="84"/>
      <c r="I87" s="94">
        <v>585460.29</v>
      </c>
      <c r="J87" s="95"/>
    </row>
    <row r="88" spans="1:10" ht="16.5" customHeight="1" thickBot="1" x14ac:dyDescent="0.3">
      <c r="A88" s="73" t="s">
        <v>50</v>
      </c>
      <c r="B88" s="74"/>
      <c r="C88" s="74"/>
      <c r="D88" s="75"/>
      <c r="E88" s="83"/>
      <c r="F88" s="84"/>
      <c r="G88" s="83"/>
      <c r="H88" s="84"/>
      <c r="I88" s="94">
        <f>I87</f>
        <v>585460.29</v>
      </c>
      <c r="J88" s="95"/>
    </row>
    <row r="89" spans="1:10" ht="18" thickBot="1" x14ac:dyDescent="0.3">
      <c r="A89" s="2" t="s">
        <v>82</v>
      </c>
    </row>
    <row r="90" spans="1:10" ht="79.5" customHeight="1" thickBot="1" x14ac:dyDescent="0.3">
      <c r="A90" s="8" t="s">
        <v>6</v>
      </c>
      <c r="B90" s="71" t="s">
        <v>53</v>
      </c>
      <c r="C90" s="72"/>
      <c r="D90" s="71" t="s">
        <v>83</v>
      </c>
      <c r="E90" s="72"/>
      <c r="F90" s="71" t="s">
        <v>84</v>
      </c>
      <c r="G90" s="72"/>
      <c r="H90" s="9" t="s">
        <v>85</v>
      </c>
      <c r="I90" s="71" t="s">
        <v>86</v>
      </c>
      <c r="J90" s="72"/>
    </row>
    <row r="91" spans="1:10" ht="16.5" thickBot="1" x14ac:dyDescent="0.3">
      <c r="A91" s="10">
        <v>1</v>
      </c>
      <c r="B91" s="71">
        <v>2</v>
      </c>
      <c r="C91" s="72"/>
      <c r="D91" s="71">
        <v>3</v>
      </c>
      <c r="E91" s="72"/>
      <c r="F91" s="71">
        <v>4</v>
      </c>
      <c r="G91" s="72"/>
      <c r="H91" s="11">
        <v>5</v>
      </c>
      <c r="I91" s="71">
        <v>6</v>
      </c>
      <c r="J91" s="72"/>
    </row>
    <row r="92" spans="1:10" ht="16.5" thickBot="1" x14ac:dyDescent="0.3">
      <c r="A92" s="17">
        <v>1</v>
      </c>
      <c r="B92" s="73" t="s">
        <v>103</v>
      </c>
      <c r="C92" s="75"/>
      <c r="D92" s="94">
        <f>I92/F92</f>
        <v>36849.19142857143</v>
      </c>
      <c r="E92" s="95"/>
      <c r="F92" s="94">
        <v>7</v>
      </c>
      <c r="G92" s="95"/>
      <c r="H92" s="42"/>
      <c r="I92" s="94">
        <v>257944.34</v>
      </c>
      <c r="J92" s="95"/>
    </row>
    <row r="93" spans="1:10" ht="16.5" thickBot="1" x14ac:dyDescent="0.3">
      <c r="A93" s="17">
        <v>2</v>
      </c>
      <c r="B93" s="73" t="s">
        <v>104</v>
      </c>
      <c r="C93" s="75"/>
      <c r="D93" s="94">
        <f>I93/F93</f>
        <v>458.30906617116977</v>
      </c>
      <c r="E93" s="95"/>
      <c r="F93" s="94">
        <v>1969.74</v>
      </c>
      <c r="G93" s="95"/>
      <c r="H93" s="42"/>
      <c r="I93" s="94">
        <v>902749.7</v>
      </c>
      <c r="J93" s="95"/>
    </row>
    <row r="94" spans="1:10" ht="16.5" thickBot="1" x14ac:dyDescent="0.3">
      <c r="A94" s="17">
        <v>3</v>
      </c>
      <c r="B94" s="73" t="s">
        <v>109</v>
      </c>
      <c r="C94" s="75"/>
      <c r="D94" s="96"/>
      <c r="E94" s="97"/>
      <c r="F94" s="96"/>
      <c r="G94" s="97"/>
      <c r="H94" s="42"/>
      <c r="I94" s="96"/>
      <c r="J94" s="97"/>
    </row>
    <row r="95" spans="1:10" ht="16.5" thickBot="1" x14ac:dyDescent="0.3">
      <c r="A95" s="17">
        <v>4</v>
      </c>
      <c r="B95" s="73" t="s">
        <v>105</v>
      </c>
      <c r="C95" s="75"/>
      <c r="D95" s="96"/>
      <c r="E95" s="97"/>
      <c r="F95" s="96"/>
      <c r="G95" s="97"/>
      <c r="H95" s="42"/>
      <c r="I95" s="94">
        <v>6063</v>
      </c>
      <c r="J95" s="95"/>
    </row>
    <row r="96" spans="1:10" ht="16.5" customHeight="1" thickBot="1" x14ac:dyDescent="0.3">
      <c r="A96" s="73" t="s">
        <v>50</v>
      </c>
      <c r="B96" s="74"/>
      <c r="C96" s="75"/>
      <c r="D96" s="94" t="s">
        <v>21</v>
      </c>
      <c r="E96" s="95"/>
      <c r="F96" s="94" t="s">
        <v>21</v>
      </c>
      <c r="G96" s="95"/>
      <c r="H96" s="43" t="s">
        <v>21</v>
      </c>
      <c r="I96" s="94">
        <f>SUM(I92:J95)</f>
        <v>1166757.04</v>
      </c>
      <c r="J96" s="95"/>
    </row>
    <row r="97" spans="1:10" ht="43.5" customHeight="1" thickBot="1" x14ac:dyDescent="0.3">
      <c r="A97" s="76" t="s">
        <v>87</v>
      </c>
      <c r="B97" s="76"/>
      <c r="C97" s="76"/>
      <c r="D97" s="76"/>
      <c r="E97" s="76"/>
      <c r="F97" s="76"/>
      <c r="G97" s="76"/>
      <c r="H97" s="76"/>
      <c r="I97" s="76"/>
      <c r="J97" s="76"/>
    </row>
    <row r="98" spans="1:10" ht="52.5" customHeight="1" thickBot="1" x14ac:dyDescent="0.3">
      <c r="A98" s="8" t="s">
        <v>6</v>
      </c>
      <c r="B98" s="71" t="s">
        <v>53</v>
      </c>
      <c r="C98" s="82"/>
      <c r="D98" s="82"/>
      <c r="E98" s="72"/>
      <c r="F98" s="71" t="s">
        <v>88</v>
      </c>
      <c r="G98" s="72"/>
      <c r="H98" s="15" t="s">
        <v>89</v>
      </c>
      <c r="I98" s="71" t="s">
        <v>90</v>
      </c>
      <c r="J98" s="72"/>
    </row>
    <row r="99" spans="1:10" ht="16.5" thickBot="1" x14ac:dyDescent="0.3">
      <c r="A99" s="10">
        <v>1</v>
      </c>
      <c r="B99" s="71">
        <v>2</v>
      </c>
      <c r="C99" s="82"/>
      <c r="D99" s="82"/>
      <c r="E99" s="72"/>
      <c r="F99" s="71">
        <v>3</v>
      </c>
      <c r="G99" s="72"/>
      <c r="H99" s="11">
        <v>4</v>
      </c>
      <c r="I99" s="71">
        <v>5</v>
      </c>
      <c r="J99" s="72"/>
    </row>
    <row r="100" spans="1:10" ht="16.5" customHeight="1" thickBot="1" x14ac:dyDescent="0.3">
      <c r="A100" s="10">
        <v>1</v>
      </c>
      <c r="B100" s="73" t="s">
        <v>91</v>
      </c>
      <c r="C100" s="89"/>
      <c r="D100" s="89"/>
      <c r="E100" s="90"/>
      <c r="F100" s="71" t="s">
        <v>115</v>
      </c>
      <c r="G100" s="72"/>
      <c r="H100" s="16">
        <v>12</v>
      </c>
      <c r="I100" s="71">
        <v>8553.84</v>
      </c>
      <c r="J100" s="72"/>
    </row>
    <row r="101" spans="1:10" ht="16.5" customHeight="1" thickBot="1" x14ac:dyDescent="0.3">
      <c r="A101" s="10">
        <v>2</v>
      </c>
      <c r="B101" s="73" t="s">
        <v>92</v>
      </c>
      <c r="C101" s="89"/>
      <c r="D101" s="89"/>
      <c r="E101" s="90"/>
      <c r="F101" s="71" t="s">
        <v>115</v>
      </c>
      <c r="G101" s="72"/>
      <c r="H101" s="11">
        <v>12</v>
      </c>
      <c r="I101" s="71">
        <v>9600</v>
      </c>
      <c r="J101" s="72"/>
    </row>
    <row r="102" spans="1:10" ht="16.5" customHeight="1" thickBot="1" x14ac:dyDescent="0.3">
      <c r="A102" s="10">
        <v>3</v>
      </c>
      <c r="B102" s="73" t="s">
        <v>93</v>
      </c>
      <c r="C102" s="89"/>
      <c r="D102" s="89"/>
      <c r="E102" s="90"/>
      <c r="F102" s="71" t="s">
        <v>115</v>
      </c>
      <c r="G102" s="72"/>
      <c r="H102" s="11">
        <v>12</v>
      </c>
      <c r="I102" s="71">
        <v>25800</v>
      </c>
      <c r="J102" s="72"/>
    </row>
    <row r="103" spans="1:10" ht="16.5" customHeight="1" thickBot="1" x14ac:dyDescent="0.3">
      <c r="A103" s="25">
        <v>4</v>
      </c>
      <c r="B103" s="73" t="s">
        <v>94</v>
      </c>
      <c r="C103" s="89"/>
      <c r="D103" s="89"/>
      <c r="E103" s="90"/>
      <c r="F103" s="71" t="s">
        <v>115</v>
      </c>
      <c r="G103" s="72"/>
      <c r="H103" s="19">
        <v>12</v>
      </c>
      <c r="I103" s="87">
        <v>9960</v>
      </c>
      <c r="J103" s="88"/>
    </row>
    <row r="104" spans="1:10" ht="16.5" customHeight="1" thickBot="1" x14ac:dyDescent="0.3">
      <c r="A104" s="28">
        <v>5</v>
      </c>
      <c r="B104" s="77" t="s">
        <v>107</v>
      </c>
      <c r="C104" s="78"/>
      <c r="D104" s="78"/>
      <c r="E104" s="79"/>
      <c r="F104" s="71" t="s">
        <v>115</v>
      </c>
      <c r="G104" s="72"/>
      <c r="H104" s="26">
        <v>12</v>
      </c>
      <c r="I104" s="80">
        <v>24000</v>
      </c>
      <c r="J104" s="81"/>
    </row>
    <row r="105" spans="1:10" ht="16.5" customHeight="1" thickBot="1" x14ac:dyDescent="0.3">
      <c r="A105" s="91" t="s">
        <v>50</v>
      </c>
      <c r="B105" s="92"/>
      <c r="C105" s="92"/>
      <c r="D105" s="92"/>
      <c r="E105" s="93"/>
      <c r="F105" s="80" t="s">
        <v>21</v>
      </c>
      <c r="G105" s="93"/>
      <c r="H105" s="26" t="s">
        <v>21</v>
      </c>
      <c r="I105" s="80">
        <f>SUM(I100:J104)</f>
        <v>77913.84</v>
      </c>
      <c r="J105" s="81"/>
    </row>
    <row r="106" spans="1:10" ht="16.5" customHeight="1" x14ac:dyDescent="0.25">
      <c r="A106" s="24"/>
      <c r="B106" s="24"/>
      <c r="C106" s="24"/>
      <c r="D106" s="24"/>
      <c r="E106" s="24"/>
      <c r="F106" s="24"/>
      <c r="G106" s="24"/>
      <c r="H106" s="24"/>
      <c r="I106" s="24"/>
      <c r="J106" s="24"/>
    </row>
    <row r="107" spans="1:10" ht="18" thickBot="1" x14ac:dyDescent="0.3">
      <c r="A107" s="85" t="s">
        <v>95</v>
      </c>
      <c r="B107" s="85"/>
      <c r="C107" s="85"/>
      <c r="D107" s="85"/>
      <c r="E107" s="85"/>
      <c r="F107" s="85"/>
      <c r="G107" s="85"/>
      <c r="H107" s="85"/>
      <c r="I107" s="85"/>
      <c r="J107" s="85"/>
    </row>
    <row r="108" spans="1:10" ht="32.25" thickBot="1" x14ac:dyDescent="0.3">
      <c r="A108" s="8" t="s">
        <v>6</v>
      </c>
      <c r="B108" s="71" t="s">
        <v>53</v>
      </c>
      <c r="C108" s="82"/>
      <c r="D108" s="82"/>
      <c r="E108" s="72"/>
      <c r="F108" s="71" t="s">
        <v>96</v>
      </c>
      <c r="G108" s="72"/>
      <c r="H108" s="71" t="s">
        <v>97</v>
      </c>
      <c r="I108" s="72"/>
    </row>
    <row r="109" spans="1:10" ht="16.5" thickBot="1" x14ac:dyDescent="0.3">
      <c r="A109" s="10">
        <v>1</v>
      </c>
      <c r="B109" s="71">
        <v>2</v>
      </c>
      <c r="C109" s="82"/>
      <c r="D109" s="82"/>
      <c r="E109" s="72"/>
      <c r="F109" s="71">
        <v>3</v>
      </c>
      <c r="G109" s="72"/>
      <c r="H109" s="71">
        <v>4</v>
      </c>
      <c r="I109" s="72"/>
    </row>
    <row r="110" spans="1:10" ht="16.5" thickBot="1" x14ac:dyDescent="0.3">
      <c r="A110" s="17">
        <v>1</v>
      </c>
      <c r="B110" s="73" t="s">
        <v>98</v>
      </c>
      <c r="C110" s="74"/>
      <c r="D110" s="74"/>
      <c r="E110" s="75"/>
      <c r="F110" s="71" t="s">
        <v>99</v>
      </c>
      <c r="G110" s="72"/>
      <c r="H110" s="71">
        <v>40471.199999999997</v>
      </c>
      <c r="I110" s="72"/>
    </row>
    <row r="111" spans="1:10" ht="16.5" thickBot="1" x14ac:dyDescent="0.3">
      <c r="A111" s="17"/>
      <c r="B111" s="73" t="s">
        <v>111</v>
      </c>
      <c r="C111" s="74"/>
      <c r="D111" s="74"/>
      <c r="E111" s="75"/>
      <c r="F111" s="71" t="s">
        <v>99</v>
      </c>
      <c r="G111" s="72"/>
      <c r="H111" s="71">
        <v>20300</v>
      </c>
      <c r="I111" s="72"/>
    </row>
    <row r="112" spans="1:10" ht="16.5" thickBot="1" x14ac:dyDescent="0.3">
      <c r="A112" s="17"/>
      <c r="B112" s="73" t="s">
        <v>125</v>
      </c>
      <c r="C112" s="74"/>
      <c r="D112" s="74"/>
      <c r="E112" s="75"/>
      <c r="F112" s="71" t="s">
        <v>99</v>
      </c>
      <c r="G112" s="72"/>
      <c r="H112" s="71">
        <v>5030</v>
      </c>
      <c r="I112" s="72"/>
    </row>
    <row r="113" spans="1:10" ht="16.5" thickBot="1" x14ac:dyDescent="0.3">
      <c r="A113" s="17">
        <v>2</v>
      </c>
      <c r="B113" s="73" t="s">
        <v>108</v>
      </c>
      <c r="C113" s="74"/>
      <c r="D113" s="74"/>
      <c r="E113" s="75"/>
      <c r="F113" s="71" t="s">
        <v>99</v>
      </c>
      <c r="G113" s="72"/>
      <c r="H113" s="71">
        <v>14101.2</v>
      </c>
      <c r="I113" s="72"/>
    </row>
    <row r="114" spans="1:10" ht="16.5" customHeight="1" thickBot="1" x14ac:dyDescent="0.3">
      <c r="A114" s="73" t="s">
        <v>50</v>
      </c>
      <c r="B114" s="74"/>
      <c r="C114" s="74"/>
      <c r="D114" s="74"/>
      <c r="E114" s="75"/>
      <c r="F114" s="71" t="s">
        <v>99</v>
      </c>
      <c r="G114" s="72"/>
      <c r="H114" s="71">
        <f>SUM(H110:I113)</f>
        <v>79902.399999999994</v>
      </c>
      <c r="I114" s="72"/>
    </row>
    <row r="115" spans="1:10" ht="16.5" customHeight="1" x14ac:dyDescent="0.25">
      <c r="A115" s="27"/>
      <c r="B115" s="27"/>
      <c r="C115" s="27"/>
      <c r="D115" s="27"/>
      <c r="E115" s="27"/>
      <c r="F115" s="24"/>
      <c r="G115" s="24"/>
      <c r="H115" s="24"/>
      <c r="I115" s="24"/>
    </row>
    <row r="116" spans="1:10" ht="35.25" customHeight="1" thickBot="1" x14ac:dyDescent="0.3">
      <c r="A116" s="86" t="s">
        <v>117</v>
      </c>
      <c r="B116" s="86"/>
      <c r="C116" s="86"/>
      <c r="D116" s="86"/>
      <c r="E116" s="86"/>
      <c r="F116" s="86"/>
      <c r="G116" s="86"/>
      <c r="H116" s="86"/>
      <c r="I116" s="86"/>
      <c r="J116" s="86"/>
    </row>
    <row r="117" spans="1:10" ht="32.25" thickBot="1" x14ac:dyDescent="0.3">
      <c r="A117" s="8" t="s">
        <v>6</v>
      </c>
      <c r="B117" s="71" t="s">
        <v>25</v>
      </c>
      <c r="C117" s="82"/>
      <c r="D117" s="82"/>
      <c r="E117" s="72"/>
      <c r="F117" s="9" t="s">
        <v>100</v>
      </c>
      <c r="G117" s="71" t="s">
        <v>101</v>
      </c>
      <c r="H117" s="72"/>
      <c r="I117" s="71" t="s">
        <v>56</v>
      </c>
      <c r="J117" s="72"/>
    </row>
    <row r="118" spans="1:10" ht="16.5" thickBot="1" x14ac:dyDescent="0.3">
      <c r="A118" s="10"/>
      <c r="B118" s="71">
        <v>1</v>
      </c>
      <c r="C118" s="82"/>
      <c r="D118" s="82"/>
      <c r="E118" s="72"/>
      <c r="F118" s="11">
        <v>2</v>
      </c>
      <c r="G118" s="71">
        <v>3</v>
      </c>
      <c r="H118" s="72"/>
      <c r="I118" s="71">
        <v>4</v>
      </c>
      <c r="J118" s="72"/>
    </row>
    <row r="119" spans="1:10" ht="16.5" thickBot="1" x14ac:dyDescent="0.3">
      <c r="A119" s="17">
        <v>1</v>
      </c>
      <c r="B119" s="73" t="s">
        <v>102</v>
      </c>
      <c r="C119" s="74"/>
      <c r="D119" s="74"/>
      <c r="E119" s="75"/>
      <c r="F119" s="18"/>
      <c r="G119" s="83"/>
      <c r="H119" s="84"/>
      <c r="I119" s="71">
        <v>179290</v>
      </c>
      <c r="J119" s="72"/>
    </row>
    <row r="120" spans="1:10" ht="16.5" customHeight="1" thickBot="1" x14ac:dyDescent="0.3">
      <c r="A120" s="73" t="s">
        <v>50</v>
      </c>
      <c r="B120" s="74"/>
      <c r="C120" s="74"/>
      <c r="D120" s="74"/>
      <c r="E120" s="75"/>
      <c r="F120" s="18"/>
      <c r="G120" s="71" t="s">
        <v>21</v>
      </c>
      <c r="H120" s="72"/>
      <c r="I120" s="71">
        <f>SUM(I119:J119)</f>
        <v>179290</v>
      </c>
      <c r="J120" s="72"/>
    </row>
    <row r="123" spans="1:10" x14ac:dyDescent="0.25">
      <c r="J123" s="56">
        <f>I120+H114+I105+I96+I88+J82+I71+J58+I50+I29+I19</f>
        <v>10192430.5</v>
      </c>
    </row>
  </sheetData>
  <mergeCells count="263">
    <mergeCell ref="A21:J21"/>
    <mergeCell ref="A24:J24"/>
    <mergeCell ref="B25:D25"/>
    <mergeCell ref="E25:F25"/>
    <mergeCell ref="B26:D26"/>
    <mergeCell ref="E26:F26"/>
    <mergeCell ref="I25:J25"/>
    <mergeCell ref="A1:J1"/>
    <mergeCell ref="A2:J2"/>
    <mergeCell ref="A3:J3"/>
    <mergeCell ref="A5:J5"/>
    <mergeCell ref="A6:J6"/>
    <mergeCell ref="A9:J9"/>
    <mergeCell ref="B10:C12"/>
    <mergeCell ref="I10:J12"/>
    <mergeCell ref="A10:A12"/>
    <mergeCell ref="D10:D12"/>
    <mergeCell ref="E10:H10"/>
    <mergeCell ref="E11:E12"/>
    <mergeCell ref="F11:H11"/>
    <mergeCell ref="A19:C19"/>
    <mergeCell ref="I14:J14"/>
    <mergeCell ref="I13:J13"/>
    <mergeCell ref="I15:J15"/>
    <mergeCell ref="I29:J29"/>
    <mergeCell ref="E29:F29"/>
    <mergeCell ref="A29:D29"/>
    <mergeCell ref="A38:A39"/>
    <mergeCell ref="B38:F38"/>
    <mergeCell ref="B39:F39"/>
    <mergeCell ref="I26:J26"/>
    <mergeCell ref="B27:D27"/>
    <mergeCell ref="B28:D28"/>
    <mergeCell ref="E27:F27"/>
    <mergeCell ref="E28:F28"/>
    <mergeCell ref="I27:J27"/>
    <mergeCell ref="I28:J28"/>
    <mergeCell ref="B40:F40"/>
    <mergeCell ref="G37:H37"/>
    <mergeCell ref="I37:J37"/>
    <mergeCell ref="G38:H39"/>
    <mergeCell ref="I38:J39"/>
    <mergeCell ref="G40:H40"/>
    <mergeCell ref="I40:J40"/>
    <mergeCell ref="A43:A44"/>
    <mergeCell ref="A31:J31"/>
    <mergeCell ref="A34:J34"/>
    <mergeCell ref="G35:H35"/>
    <mergeCell ref="I35:J35"/>
    <mergeCell ref="B35:F35"/>
    <mergeCell ref="B37:F37"/>
    <mergeCell ref="B43:F43"/>
    <mergeCell ref="B44:F44"/>
    <mergeCell ref="G43:H44"/>
    <mergeCell ref="I43:J44"/>
    <mergeCell ref="B36:F36"/>
    <mergeCell ref="G36:H36"/>
    <mergeCell ref="I36:J36"/>
    <mergeCell ref="B45:F45"/>
    <mergeCell ref="G45:H45"/>
    <mergeCell ref="I45:J45"/>
    <mergeCell ref="B41:F41"/>
    <mergeCell ref="G41:H41"/>
    <mergeCell ref="I41:J41"/>
    <mergeCell ref="B42:F42"/>
    <mergeCell ref="G42:H42"/>
    <mergeCell ref="I42:J42"/>
    <mergeCell ref="B48:F48"/>
    <mergeCell ref="G48:H48"/>
    <mergeCell ref="I48:J48"/>
    <mergeCell ref="B49:F49"/>
    <mergeCell ref="G49:H49"/>
    <mergeCell ref="I49:J49"/>
    <mergeCell ref="B46:F46"/>
    <mergeCell ref="G46:H46"/>
    <mergeCell ref="I46:J46"/>
    <mergeCell ref="B47:F47"/>
    <mergeCell ref="G47:H47"/>
    <mergeCell ref="I47:J47"/>
    <mergeCell ref="A50:F50"/>
    <mergeCell ref="A60:J60"/>
    <mergeCell ref="B64:D64"/>
    <mergeCell ref="E64:F64"/>
    <mergeCell ref="G64:H64"/>
    <mergeCell ref="I64:J64"/>
    <mergeCell ref="B65:D65"/>
    <mergeCell ref="E65:F65"/>
    <mergeCell ref="G65:H65"/>
    <mergeCell ref="F56:G56"/>
    <mergeCell ref="H56:I56"/>
    <mergeCell ref="B57:E57"/>
    <mergeCell ref="F57:G57"/>
    <mergeCell ref="H57:I57"/>
    <mergeCell ref="F58:G58"/>
    <mergeCell ref="H58:I58"/>
    <mergeCell ref="A58:E58"/>
    <mergeCell ref="G50:H50"/>
    <mergeCell ref="I50:J50"/>
    <mergeCell ref="A52:J52"/>
    <mergeCell ref="B55:E55"/>
    <mergeCell ref="F55:G55"/>
    <mergeCell ref="H55:I55"/>
    <mergeCell ref="B56:E56"/>
    <mergeCell ref="I65:J65"/>
    <mergeCell ref="B66:D66"/>
    <mergeCell ref="E66:F66"/>
    <mergeCell ref="G66:H66"/>
    <mergeCell ref="I66:J66"/>
    <mergeCell ref="B67:D67"/>
    <mergeCell ref="E67:F67"/>
    <mergeCell ref="G67:H67"/>
    <mergeCell ref="I67:J67"/>
    <mergeCell ref="G71:H71"/>
    <mergeCell ref="I71:J71"/>
    <mergeCell ref="E71:F71"/>
    <mergeCell ref="A71:D71"/>
    <mergeCell ref="H78:I78"/>
    <mergeCell ref="B79:D79"/>
    <mergeCell ref="F79:G79"/>
    <mergeCell ref="H79:I79"/>
    <mergeCell ref="B68:D68"/>
    <mergeCell ref="E68:F68"/>
    <mergeCell ref="G68:H68"/>
    <mergeCell ref="I68:J68"/>
    <mergeCell ref="B69:D69"/>
    <mergeCell ref="E69:F69"/>
    <mergeCell ref="G69:H69"/>
    <mergeCell ref="I69:J69"/>
    <mergeCell ref="B70:D70"/>
    <mergeCell ref="E70:F70"/>
    <mergeCell ref="G70:H70"/>
    <mergeCell ref="I70:J70"/>
    <mergeCell ref="B80:D80"/>
    <mergeCell ref="F80:G80"/>
    <mergeCell ref="H80:I80"/>
    <mergeCell ref="B81:D81"/>
    <mergeCell ref="F81:G81"/>
    <mergeCell ref="H81:I81"/>
    <mergeCell ref="A73:J73"/>
    <mergeCell ref="A76:J76"/>
    <mergeCell ref="B77:D77"/>
    <mergeCell ref="F77:G77"/>
    <mergeCell ref="H77:I77"/>
    <mergeCell ref="B78:D78"/>
    <mergeCell ref="F78:G78"/>
    <mergeCell ref="I94:J94"/>
    <mergeCell ref="I95:J95"/>
    <mergeCell ref="D91:E91"/>
    <mergeCell ref="F91:G91"/>
    <mergeCell ref="B92:C92"/>
    <mergeCell ref="F82:G82"/>
    <mergeCell ref="H82:I82"/>
    <mergeCell ref="B82:D82"/>
    <mergeCell ref="A84:J84"/>
    <mergeCell ref="I85:J85"/>
    <mergeCell ref="I86:J86"/>
    <mergeCell ref="G85:H85"/>
    <mergeCell ref="G86:H86"/>
    <mergeCell ref="E85:F85"/>
    <mergeCell ref="E86:F86"/>
    <mergeCell ref="I92:J92"/>
    <mergeCell ref="I93:J93"/>
    <mergeCell ref="B85:D85"/>
    <mergeCell ref="B86:D86"/>
    <mergeCell ref="B87:D87"/>
    <mergeCell ref="E87:F87"/>
    <mergeCell ref="G87:H87"/>
    <mergeCell ref="I87:J87"/>
    <mergeCell ref="I88:J88"/>
    <mergeCell ref="E88:F88"/>
    <mergeCell ref="G88:H88"/>
    <mergeCell ref="A88:D88"/>
    <mergeCell ref="I90:J90"/>
    <mergeCell ref="I91:J91"/>
    <mergeCell ref="F90:G90"/>
    <mergeCell ref="D90:E90"/>
    <mergeCell ref="B90:C90"/>
    <mergeCell ref="B91:C91"/>
    <mergeCell ref="B98:E98"/>
    <mergeCell ref="B99:E99"/>
    <mergeCell ref="B100:E100"/>
    <mergeCell ref="I96:J96"/>
    <mergeCell ref="F96:G96"/>
    <mergeCell ref="D96:E96"/>
    <mergeCell ref="A96:C96"/>
    <mergeCell ref="F98:G98"/>
    <mergeCell ref="I98:J98"/>
    <mergeCell ref="B93:C93"/>
    <mergeCell ref="B94:C94"/>
    <mergeCell ref="B95:C95"/>
    <mergeCell ref="D92:E92"/>
    <mergeCell ref="D93:E93"/>
    <mergeCell ref="D94:E94"/>
    <mergeCell ref="D95:E95"/>
    <mergeCell ref="F92:G92"/>
    <mergeCell ref="F93:G93"/>
    <mergeCell ref="F94:G94"/>
    <mergeCell ref="F95:G95"/>
    <mergeCell ref="I101:J101"/>
    <mergeCell ref="I102:J102"/>
    <mergeCell ref="I103:J103"/>
    <mergeCell ref="I105:J105"/>
    <mergeCell ref="I99:J99"/>
    <mergeCell ref="F99:G99"/>
    <mergeCell ref="B101:E101"/>
    <mergeCell ref="B102:E102"/>
    <mergeCell ref="B103:E103"/>
    <mergeCell ref="A105:E105"/>
    <mergeCell ref="F101:G101"/>
    <mergeCell ref="F102:G102"/>
    <mergeCell ref="F103:G103"/>
    <mergeCell ref="F105:G105"/>
    <mergeCell ref="F100:G100"/>
    <mergeCell ref="I100:J100"/>
    <mergeCell ref="B108:E108"/>
    <mergeCell ref="F108:G108"/>
    <mergeCell ref="H108:I108"/>
    <mergeCell ref="B109:E109"/>
    <mergeCell ref="F109:G109"/>
    <mergeCell ref="H109:I109"/>
    <mergeCell ref="B110:E110"/>
    <mergeCell ref="B113:E113"/>
    <mergeCell ref="F110:G110"/>
    <mergeCell ref="B111:E111"/>
    <mergeCell ref="F111:G111"/>
    <mergeCell ref="H111:I111"/>
    <mergeCell ref="B112:E112"/>
    <mergeCell ref="F112:G112"/>
    <mergeCell ref="H112:I112"/>
    <mergeCell ref="I120:J120"/>
    <mergeCell ref="B119:E119"/>
    <mergeCell ref="A120:E120"/>
    <mergeCell ref="G120:H120"/>
    <mergeCell ref="A97:J97"/>
    <mergeCell ref="B104:E104"/>
    <mergeCell ref="F104:G104"/>
    <mergeCell ref="I104:J104"/>
    <mergeCell ref="B118:E118"/>
    <mergeCell ref="G118:H118"/>
    <mergeCell ref="I118:J118"/>
    <mergeCell ref="G119:H119"/>
    <mergeCell ref="I119:J119"/>
    <mergeCell ref="A107:J107"/>
    <mergeCell ref="A116:J116"/>
    <mergeCell ref="I117:J117"/>
    <mergeCell ref="B117:E117"/>
    <mergeCell ref="G117:H117"/>
    <mergeCell ref="F113:G113"/>
    <mergeCell ref="F114:G114"/>
    <mergeCell ref="H110:I110"/>
    <mergeCell ref="H113:I113"/>
    <mergeCell ref="H114:I114"/>
    <mergeCell ref="A114:E114"/>
    <mergeCell ref="I16:J16"/>
    <mergeCell ref="I17:J17"/>
    <mergeCell ref="I18:J18"/>
    <mergeCell ref="I19:J19"/>
    <mergeCell ref="B13:C13"/>
    <mergeCell ref="B14:C14"/>
    <mergeCell ref="B15:C15"/>
    <mergeCell ref="B16:C16"/>
    <mergeCell ref="B17:C17"/>
    <mergeCell ref="B18:C18"/>
  </mergeCells>
  <pageMargins left="0.7" right="0.16" top="0.75" bottom="0.31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2"/>
  <sheetViews>
    <sheetView tabSelected="1" workbookViewId="0">
      <selection activeCell="J57" sqref="J57"/>
    </sheetView>
  </sheetViews>
  <sheetFormatPr defaultRowHeight="15" x14ac:dyDescent="0.25"/>
  <cols>
    <col min="1" max="1" width="4.5703125" style="29" customWidth="1"/>
    <col min="2" max="2" width="12.42578125" style="29" customWidth="1"/>
    <col min="3" max="7" width="9.140625" style="29"/>
    <col min="8" max="8" width="10.85546875" style="29" customWidth="1"/>
    <col min="9" max="9" width="8.140625" style="29" customWidth="1"/>
    <col min="10" max="10" width="11.85546875" style="29" customWidth="1"/>
    <col min="11" max="16384" width="9.140625" style="29"/>
  </cols>
  <sheetData>
    <row r="1" spans="1:10" ht="17.25" customHeight="1" x14ac:dyDescent="0.25">
      <c r="A1" s="136" t="s">
        <v>0</v>
      </c>
      <c r="B1" s="136"/>
      <c r="C1" s="136"/>
      <c r="D1" s="136"/>
      <c r="E1" s="136"/>
      <c r="F1" s="136"/>
      <c r="G1" s="136"/>
      <c r="H1" s="136"/>
      <c r="I1" s="136"/>
      <c r="J1" s="136"/>
    </row>
    <row r="2" spans="1:10" ht="17.25" customHeight="1" x14ac:dyDescent="0.25">
      <c r="A2" s="136" t="s">
        <v>113</v>
      </c>
      <c r="B2" s="136"/>
      <c r="C2" s="136"/>
      <c r="D2" s="136"/>
      <c r="E2" s="136"/>
      <c r="F2" s="136"/>
      <c r="G2" s="136"/>
      <c r="H2" s="136"/>
      <c r="I2" s="136"/>
      <c r="J2" s="136"/>
    </row>
    <row r="3" spans="1:10" ht="17.25" customHeight="1" x14ac:dyDescent="0.25">
      <c r="A3" s="136" t="s">
        <v>114</v>
      </c>
      <c r="B3" s="136"/>
      <c r="C3" s="136"/>
      <c r="D3" s="136"/>
      <c r="E3" s="136"/>
      <c r="F3" s="136"/>
      <c r="G3" s="136"/>
      <c r="H3" s="136"/>
      <c r="I3" s="136"/>
      <c r="J3" s="136"/>
    </row>
    <row r="4" spans="1:10" ht="17.25" x14ac:dyDescent="0.25">
      <c r="A4" s="1"/>
    </row>
    <row r="5" spans="1:10" ht="39.75" customHeight="1" x14ac:dyDescent="0.3">
      <c r="A5" s="137" t="s">
        <v>1</v>
      </c>
      <c r="B5" s="137"/>
      <c r="C5" s="137"/>
      <c r="D5" s="137"/>
      <c r="E5" s="137"/>
      <c r="F5" s="137"/>
      <c r="G5" s="137"/>
      <c r="H5" s="137"/>
      <c r="I5" s="137"/>
      <c r="J5" s="137"/>
    </row>
    <row r="6" spans="1:10" ht="17.25" x14ac:dyDescent="0.25">
      <c r="A6" s="104" t="s">
        <v>2</v>
      </c>
      <c r="B6" s="104"/>
      <c r="C6" s="104"/>
      <c r="D6" s="104"/>
      <c r="E6" s="104"/>
      <c r="F6" s="104"/>
      <c r="G6" s="104"/>
      <c r="H6" s="104"/>
      <c r="I6" s="104"/>
      <c r="J6" s="104"/>
    </row>
    <row r="7" spans="1:10" ht="17.25" x14ac:dyDescent="0.25">
      <c r="A7" s="3" t="s">
        <v>122</v>
      </c>
    </row>
    <row r="8" spans="1:10" ht="17.25" x14ac:dyDescent="0.25">
      <c r="A8" s="3" t="s">
        <v>116</v>
      </c>
    </row>
    <row r="9" spans="1:10" ht="18" thickBot="1" x14ac:dyDescent="0.3">
      <c r="A9" s="138" t="s">
        <v>5</v>
      </c>
      <c r="B9" s="138"/>
      <c r="C9" s="138"/>
      <c r="D9" s="138"/>
      <c r="E9" s="138"/>
      <c r="F9" s="138"/>
      <c r="G9" s="138"/>
      <c r="H9" s="138"/>
      <c r="I9" s="138"/>
      <c r="J9" s="138"/>
    </row>
    <row r="10" spans="1:10" ht="30" customHeight="1" thickBot="1" x14ac:dyDescent="0.3">
      <c r="A10" s="145" t="s">
        <v>6</v>
      </c>
      <c r="B10" s="139" t="s">
        <v>7</v>
      </c>
      <c r="C10" s="140"/>
      <c r="D10" s="145" t="s">
        <v>8</v>
      </c>
      <c r="E10" s="65" t="s">
        <v>9</v>
      </c>
      <c r="F10" s="148"/>
      <c r="G10" s="148"/>
      <c r="H10" s="66"/>
      <c r="I10" s="139" t="s">
        <v>10</v>
      </c>
      <c r="J10" s="140"/>
    </row>
    <row r="11" spans="1:10" ht="15.75" thickBot="1" x14ac:dyDescent="0.3">
      <c r="A11" s="146"/>
      <c r="B11" s="141"/>
      <c r="C11" s="142"/>
      <c r="D11" s="146"/>
      <c r="E11" s="145" t="s">
        <v>11</v>
      </c>
      <c r="F11" s="65" t="s">
        <v>106</v>
      </c>
      <c r="G11" s="148"/>
      <c r="H11" s="66"/>
      <c r="I11" s="141"/>
      <c r="J11" s="142"/>
    </row>
    <row r="12" spans="1:10" ht="62.25" customHeight="1" thickBot="1" x14ac:dyDescent="0.3">
      <c r="A12" s="147"/>
      <c r="B12" s="143"/>
      <c r="C12" s="144"/>
      <c r="D12" s="147"/>
      <c r="E12" s="147"/>
      <c r="F12" s="53" t="s">
        <v>12</v>
      </c>
      <c r="G12" s="53" t="s">
        <v>13</v>
      </c>
      <c r="H12" s="53" t="s">
        <v>14</v>
      </c>
      <c r="I12" s="143"/>
      <c r="J12" s="144"/>
    </row>
    <row r="13" spans="1:10" ht="15.75" thickBot="1" x14ac:dyDescent="0.3">
      <c r="A13" s="54">
        <v>1</v>
      </c>
      <c r="B13" s="65">
        <v>2</v>
      </c>
      <c r="C13" s="66"/>
      <c r="D13" s="53">
        <v>3</v>
      </c>
      <c r="E13" s="53">
        <v>4</v>
      </c>
      <c r="F13" s="53">
        <v>5</v>
      </c>
      <c r="G13" s="53">
        <v>6</v>
      </c>
      <c r="H13" s="53">
        <v>7</v>
      </c>
      <c r="I13" s="65">
        <v>8</v>
      </c>
      <c r="J13" s="66"/>
    </row>
    <row r="14" spans="1:10" ht="15.75" thickBot="1" x14ac:dyDescent="0.3">
      <c r="A14" s="6">
        <v>1</v>
      </c>
      <c r="B14" s="67" t="s">
        <v>15</v>
      </c>
      <c r="C14" s="68"/>
      <c r="D14" s="49"/>
      <c r="E14" s="33"/>
      <c r="F14" s="33"/>
      <c r="G14" s="34"/>
      <c r="H14" s="33"/>
      <c r="I14" s="59">
        <f>E14*12*D14</f>
        <v>0</v>
      </c>
      <c r="J14" s="60"/>
    </row>
    <row r="15" spans="1:10" ht="15.75" thickBot="1" x14ac:dyDescent="0.3">
      <c r="A15" s="6">
        <v>2</v>
      </c>
      <c r="B15" s="67" t="s">
        <v>16</v>
      </c>
      <c r="C15" s="68"/>
      <c r="D15" s="49"/>
      <c r="E15" s="33"/>
      <c r="F15" s="33"/>
      <c r="G15" s="34"/>
      <c r="H15" s="33"/>
      <c r="I15" s="59">
        <f>E15*12*D15</f>
        <v>0</v>
      </c>
      <c r="J15" s="60"/>
    </row>
    <row r="16" spans="1:10" ht="26.25" customHeight="1" thickBot="1" x14ac:dyDescent="0.3">
      <c r="A16" s="6">
        <v>3</v>
      </c>
      <c r="B16" s="67" t="s">
        <v>17</v>
      </c>
      <c r="C16" s="68"/>
      <c r="D16" s="49"/>
      <c r="E16" s="58">
        <v>308.48</v>
      </c>
      <c r="F16" s="33"/>
      <c r="G16" s="33"/>
      <c r="H16" s="58">
        <v>308.48</v>
      </c>
      <c r="I16" s="59">
        <v>308.48</v>
      </c>
      <c r="J16" s="60"/>
    </row>
    <row r="17" spans="1:10" ht="25.5" customHeight="1" thickBot="1" x14ac:dyDescent="0.3">
      <c r="A17" s="6">
        <v>4</v>
      </c>
      <c r="B17" s="67" t="s">
        <v>18</v>
      </c>
      <c r="C17" s="68"/>
      <c r="D17" s="49"/>
      <c r="E17" s="33"/>
      <c r="F17" s="33"/>
      <c r="G17" s="33"/>
      <c r="H17" s="33"/>
      <c r="I17" s="59">
        <f t="shared" ref="I17" si="0">E17*12*D17</f>
        <v>0</v>
      </c>
      <c r="J17" s="60"/>
    </row>
    <row r="18" spans="1:10" ht="27" customHeight="1" thickBot="1" x14ac:dyDescent="0.3">
      <c r="A18" s="32">
        <v>5</v>
      </c>
      <c r="B18" s="69" t="s">
        <v>19</v>
      </c>
      <c r="C18" s="70"/>
      <c r="D18" s="36"/>
      <c r="E18" s="37"/>
      <c r="F18" s="37"/>
      <c r="G18" s="37"/>
      <c r="H18" s="37"/>
      <c r="I18" s="61">
        <f>E18*12*D18</f>
        <v>0</v>
      </c>
      <c r="J18" s="62"/>
    </row>
    <row r="19" spans="1:10" ht="15.75" customHeight="1" thickBot="1" x14ac:dyDescent="0.3">
      <c r="A19" s="149" t="s">
        <v>20</v>
      </c>
      <c r="B19" s="150"/>
      <c r="C19" s="151"/>
      <c r="D19" s="38" t="s">
        <v>21</v>
      </c>
      <c r="E19" s="39" t="s">
        <v>99</v>
      </c>
      <c r="F19" s="39" t="s">
        <v>21</v>
      </c>
      <c r="G19" s="39" t="s">
        <v>21</v>
      </c>
      <c r="H19" s="39" t="s">
        <v>21</v>
      </c>
      <c r="I19" s="63">
        <v>308.48</v>
      </c>
      <c r="J19" s="64"/>
    </row>
    <row r="20" spans="1:10" x14ac:dyDescent="0.25">
      <c r="A20" s="35"/>
      <c r="B20" s="35"/>
      <c r="C20" s="13"/>
      <c r="D20" s="13"/>
      <c r="E20" s="13"/>
      <c r="F20" s="13"/>
      <c r="G20" s="13"/>
      <c r="H20" s="13"/>
      <c r="I20" s="13"/>
      <c r="J20" s="14"/>
    </row>
    <row r="21" spans="1:10" ht="17.25" x14ac:dyDescent="0.25">
      <c r="A21" s="98" t="s">
        <v>2</v>
      </c>
      <c r="B21" s="98"/>
      <c r="C21" s="98"/>
      <c r="D21" s="98"/>
      <c r="E21" s="98"/>
      <c r="F21" s="98"/>
      <c r="G21" s="98"/>
      <c r="H21" s="98"/>
      <c r="I21" s="98"/>
      <c r="J21" s="98"/>
    </row>
    <row r="22" spans="1:10" ht="17.25" x14ac:dyDescent="0.25">
      <c r="A22" s="3" t="s">
        <v>22</v>
      </c>
      <c r="F22" s="29">
        <v>112</v>
      </c>
    </row>
    <row r="23" spans="1:10" ht="17.25" x14ac:dyDescent="0.25">
      <c r="A23" s="3" t="s">
        <v>23</v>
      </c>
      <c r="F23" s="29" t="s">
        <v>110</v>
      </c>
    </row>
    <row r="24" spans="1:10" ht="32.25" customHeight="1" thickBot="1" x14ac:dyDescent="0.3">
      <c r="A24" s="86" t="s">
        <v>24</v>
      </c>
      <c r="B24" s="86"/>
      <c r="C24" s="86"/>
      <c r="D24" s="86"/>
      <c r="E24" s="86"/>
      <c r="F24" s="86"/>
      <c r="G24" s="86"/>
      <c r="H24" s="86"/>
      <c r="I24" s="86"/>
      <c r="J24" s="86"/>
    </row>
    <row r="25" spans="1:10" ht="67.5" customHeight="1" thickBot="1" x14ac:dyDescent="0.3">
      <c r="A25" s="8" t="s">
        <v>6</v>
      </c>
      <c r="B25" s="71" t="s">
        <v>25</v>
      </c>
      <c r="C25" s="82"/>
      <c r="D25" s="72"/>
      <c r="E25" s="71" t="s">
        <v>26</v>
      </c>
      <c r="F25" s="72"/>
      <c r="G25" s="45" t="s">
        <v>27</v>
      </c>
      <c r="H25" s="45" t="s">
        <v>28</v>
      </c>
      <c r="I25" s="71" t="s">
        <v>29</v>
      </c>
      <c r="J25" s="72"/>
    </row>
    <row r="26" spans="1:10" ht="16.5" thickBot="1" x14ac:dyDescent="0.3">
      <c r="A26" s="10">
        <v>1</v>
      </c>
      <c r="B26" s="71">
        <v>2</v>
      </c>
      <c r="C26" s="82"/>
      <c r="D26" s="72"/>
      <c r="E26" s="71">
        <v>3</v>
      </c>
      <c r="F26" s="72"/>
      <c r="G26" s="47">
        <v>4</v>
      </c>
      <c r="H26" s="47">
        <v>5</v>
      </c>
      <c r="I26" s="71">
        <v>6</v>
      </c>
      <c r="J26" s="72"/>
    </row>
    <row r="27" spans="1:10" ht="15.75" thickBot="1" x14ac:dyDescent="0.3">
      <c r="A27" s="51">
        <v>1</v>
      </c>
      <c r="B27" s="133" t="s">
        <v>111</v>
      </c>
      <c r="C27" s="134"/>
      <c r="D27" s="135"/>
      <c r="E27" s="83"/>
      <c r="F27" s="84"/>
      <c r="G27" s="18"/>
      <c r="H27" s="18"/>
      <c r="I27" s="83"/>
      <c r="J27" s="84"/>
    </row>
    <row r="28" spans="1:10" ht="15.75" thickBot="1" x14ac:dyDescent="0.3">
      <c r="A28" s="51"/>
      <c r="B28" s="83"/>
      <c r="C28" s="120"/>
      <c r="D28" s="84"/>
      <c r="E28" s="83"/>
      <c r="F28" s="84"/>
      <c r="G28" s="18"/>
      <c r="H28" s="18"/>
      <c r="I28" s="83"/>
      <c r="J28" s="84"/>
    </row>
    <row r="29" spans="1:10" ht="16.5" customHeight="1" thickBot="1" x14ac:dyDescent="0.3">
      <c r="A29" s="73" t="s">
        <v>20</v>
      </c>
      <c r="B29" s="74"/>
      <c r="C29" s="74"/>
      <c r="D29" s="75"/>
      <c r="E29" s="71" t="s">
        <v>30</v>
      </c>
      <c r="F29" s="72"/>
      <c r="G29" s="12" t="s">
        <v>30</v>
      </c>
      <c r="H29" s="12" t="s">
        <v>30</v>
      </c>
      <c r="I29" s="71">
        <f>SUM(I27:J28)</f>
        <v>0</v>
      </c>
      <c r="J29" s="72"/>
    </row>
    <row r="31" spans="1:10" ht="17.25" x14ac:dyDescent="0.25">
      <c r="A31" s="104" t="s">
        <v>31</v>
      </c>
      <c r="B31" s="104"/>
      <c r="C31" s="104"/>
      <c r="D31" s="104"/>
      <c r="E31" s="104"/>
      <c r="F31" s="104"/>
      <c r="G31" s="104"/>
      <c r="H31" s="104"/>
      <c r="I31" s="104"/>
      <c r="J31" s="104"/>
    </row>
    <row r="32" spans="1:10" ht="17.25" x14ac:dyDescent="0.25">
      <c r="A32" s="3" t="s">
        <v>32</v>
      </c>
    </row>
    <row r="33" spans="1:10" ht="17.25" x14ac:dyDescent="0.25">
      <c r="A33" s="3" t="s">
        <v>33</v>
      </c>
    </row>
    <row r="34" spans="1:10" ht="71.25" customHeight="1" thickBot="1" x14ac:dyDescent="0.3">
      <c r="A34" s="86" t="s">
        <v>34</v>
      </c>
      <c r="B34" s="86"/>
      <c r="C34" s="86"/>
      <c r="D34" s="86"/>
      <c r="E34" s="86"/>
      <c r="F34" s="86"/>
      <c r="G34" s="86"/>
      <c r="H34" s="86"/>
      <c r="I34" s="86"/>
      <c r="J34" s="86"/>
    </row>
    <row r="35" spans="1:10" ht="32.25" thickBot="1" x14ac:dyDescent="0.3">
      <c r="A35" s="8" t="s">
        <v>6</v>
      </c>
      <c r="B35" s="71" t="s">
        <v>35</v>
      </c>
      <c r="C35" s="82"/>
      <c r="D35" s="82"/>
      <c r="E35" s="82"/>
      <c r="F35" s="72"/>
      <c r="G35" s="71" t="s">
        <v>36</v>
      </c>
      <c r="H35" s="72"/>
      <c r="I35" s="71" t="s">
        <v>37</v>
      </c>
      <c r="J35" s="72"/>
    </row>
    <row r="36" spans="1:10" ht="16.5" thickBot="1" x14ac:dyDescent="0.3">
      <c r="A36" s="10">
        <v>1</v>
      </c>
      <c r="B36" s="71">
        <v>2</v>
      </c>
      <c r="C36" s="82"/>
      <c r="D36" s="82"/>
      <c r="E36" s="82"/>
      <c r="F36" s="72"/>
      <c r="G36" s="71">
        <v>3</v>
      </c>
      <c r="H36" s="72"/>
      <c r="I36" s="71">
        <v>4</v>
      </c>
      <c r="J36" s="72"/>
    </row>
    <row r="37" spans="1:10" ht="16.5" thickBot="1" x14ac:dyDescent="0.3">
      <c r="A37" s="17">
        <v>1</v>
      </c>
      <c r="B37" s="71" t="s">
        <v>38</v>
      </c>
      <c r="C37" s="82"/>
      <c r="D37" s="82"/>
      <c r="E37" s="82"/>
      <c r="F37" s="72"/>
      <c r="G37" s="71" t="s">
        <v>21</v>
      </c>
      <c r="H37" s="72"/>
      <c r="I37" s="94">
        <f>I38</f>
        <v>67.857615894039739</v>
      </c>
      <c r="J37" s="95"/>
    </row>
    <row r="38" spans="1:10" ht="15.75" x14ac:dyDescent="0.25">
      <c r="A38" s="131"/>
      <c r="B38" s="87" t="s">
        <v>39</v>
      </c>
      <c r="C38" s="113"/>
      <c r="D38" s="113"/>
      <c r="E38" s="113"/>
      <c r="F38" s="88"/>
      <c r="G38" s="61">
        <f>I19</f>
        <v>308.48</v>
      </c>
      <c r="H38" s="124"/>
      <c r="I38" s="127">
        <f>I50/30.2*22</f>
        <v>67.857615894039739</v>
      </c>
      <c r="J38" s="128"/>
    </row>
    <row r="39" spans="1:10" ht="16.5" thickBot="1" x14ac:dyDescent="0.3">
      <c r="A39" s="132"/>
      <c r="B39" s="99" t="s">
        <v>40</v>
      </c>
      <c r="C39" s="101"/>
      <c r="D39" s="101"/>
      <c r="E39" s="101"/>
      <c r="F39" s="100"/>
      <c r="G39" s="125"/>
      <c r="H39" s="126"/>
      <c r="I39" s="129"/>
      <c r="J39" s="130"/>
    </row>
    <row r="40" spans="1:10" ht="16.5" thickBot="1" x14ac:dyDescent="0.3">
      <c r="A40" s="51"/>
      <c r="B40" s="71" t="s">
        <v>41</v>
      </c>
      <c r="C40" s="82"/>
      <c r="D40" s="82"/>
      <c r="E40" s="82"/>
      <c r="F40" s="72"/>
      <c r="G40" s="83"/>
      <c r="H40" s="84"/>
      <c r="I40" s="94"/>
      <c r="J40" s="95"/>
    </row>
    <row r="41" spans="1:10" ht="52.5" customHeight="1" thickBot="1" x14ac:dyDescent="0.3">
      <c r="A41" s="51"/>
      <c r="B41" s="71" t="s">
        <v>42</v>
      </c>
      <c r="C41" s="82"/>
      <c r="D41" s="82"/>
      <c r="E41" s="82"/>
      <c r="F41" s="72"/>
      <c r="G41" s="83"/>
      <c r="H41" s="84"/>
      <c r="I41" s="94"/>
      <c r="J41" s="95"/>
    </row>
    <row r="42" spans="1:10" ht="31.5" customHeight="1" thickBot="1" x14ac:dyDescent="0.3">
      <c r="A42" s="17">
        <v>2</v>
      </c>
      <c r="B42" s="71" t="s">
        <v>43</v>
      </c>
      <c r="C42" s="82"/>
      <c r="D42" s="82"/>
      <c r="E42" s="82"/>
      <c r="F42" s="72"/>
      <c r="G42" s="71" t="s">
        <v>21</v>
      </c>
      <c r="H42" s="72"/>
      <c r="I42" s="94">
        <f>I43+I46</f>
        <v>9.5617549668874169</v>
      </c>
      <c r="J42" s="95"/>
    </row>
    <row r="43" spans="1:10" ht="15.75" x14ac:dyDescent="0.25">
      <c r="A43" s="131"/>
      <c r="B43" s="87" t="s">
        <v>39</v>
      </c>
      <c r="C43" s="113"/>
      <c r="D43" s="113"/>
      <c r="E43" s="113"/>
      <c r="F43" s="88"/>
      <c r="G43" s="61">
        <f>G38</f>
        <v>308.48</v>
      </c>
      <c r="H43" s="124"/>
      <c r="I43" s="127">
        <f>I50/30.2*2.9</f>
        <v>8.9448675496688743</v>
      </c>
      <c r="J43" s="128"/>
    </row>
    <row r="44" spans="1:10" ht="49.5" customHeight="1" thickBot="1" x14ac:dyDescent="0.3">
      <c r="A44" s="132"/>
      <c r="B44" s="99" t="s">
        <v>44</v>
      </c>
      <c r="C44" s="101"/>
      <c r="D44" s="101"/>
      <c r="E44" s="101"/>
      <c r="F44" s="100"/>
      <c r="G44" s="125"/>
      <c r="H44" s="126"/>
      <c r="I44" s="129"/>
      <c r="J44" s="130"/>
    </row>
    <row r="45" spans="1:10" ht="45.75" customHeight="1" thickBot="1" x14ac:dyDescent="0.3">
      <c r="A45" s="51"/>
      <c r="B45" s="71" t="s">
        <v>45</v>
      </c>
      <c r="C45" s="82"/>
      <c r="D45" s="82"/>
      <c r="E45" s="82"/>
      <c r="F45" s="72"/>
      <c r="G45" s="83"/>
      <c r="H45" s="84"/>
      <c r="I45" s="94"/>
      <c r="J45" s="95"/>
    </row>
    <row r="46" spans="1:10" ht="45" customHeight="1" thickBot="1" x14ac:dyDescent="0.3">
      <c r="A46" s="51"/>
      <c r="B46" s="71" t="s">
        <v>46</v>
      </c>
      <c r="C46" s="82"/>
      <c r="D46" s="82"/>
      <c r="E46" s="82"/>
      <c r="F46" s="72"/>
      <c r="G46" s="59">
        <f>G43</f>
        <v>308.48</v>
      </c>
      <c r="H46" s="123"/>
      <c r="I46" s="94">
        <f>I50/30.2*0.2</f>
        <v>0.61688741721854312</v>
      </c>
      <c r="J46" s="95"/>
    </row>
    <row r="47" spans="1:10" ht="63.75" customHeight="1" thickBot="1" x14ac:dyDescent="0.3">
      <c r="A47" s="51"/>
      <c r="B47" s="71" t="s">
        <v>47</v>
      </c>
      <c r="C47" s="82"/>
      <c r="D47" s="82"/>
      <c r="E47" s="82"/>
      <c r="F47" s="72"/>
      <c r="G47" s="83"/>
      <c r="H47" s="84"/>
      <c r="I47" s="94"/>
      <c r="J47" s="95"/>
    </row>
    <row r="48" spans="1:10" ht="65.25" customHeight="1" thickBot="1" x14ac:dyDescent="0.3">
      <c r="A48" s="51"/>
      <c r="B48" s="71" t="s">
        <v>48</v>
      </c>
      <c r="C48" s="82"/>
      <c r="D48" s="82"/>
      <c r="E48" s="82"/>
      <c r="F48" s="72"/>
      <c r="G48" s="83"/>
      <c r="H48" s="84"/>
      <c r="I48" s="94"/>
      <c r="J48" s="95"/>
    </row>
    <row r="49" spans="1:10" ht="46.5" customHeight="1" thickBot="1" x14ac:dyDescent="0.3">
      <c r="A49" s="17">
        <v>3</v>
      </c>
      <c r="B49" s="71" t="s">
        <v>49</v>
      </c>
      <c r="C49" s="82"/>
      <c r="D49" s="82"/>
      <c r="E49" s="82"/>
      <c r="F49" s="72"/>
      <c r="G49" s="59">
        <f>G46</f>
        <v>308.48</v>
      </c>
      <c r="H49" s="123"/>
      <c r="I49" s="102">
        <f>I50/30.2*5.1</f>
        <v>15.730629139072848</v>
      </c>
      <c r="J49" s="103"/>
    </row>
    <row r="50" spans="1:10" ht="16.5" customHeight="1" thickBot="1" x14ac:dyDescent="0.3">
      <c r="A50" s="73" t="s">
        <v>50</v>
      </c>
      <c r="B50" s="74"/>
      <c r="C50" s="74"/>
      <c r="D50" s="74"/>
      <c r="E50" s="74"/>
      <c r="F50" s="75"/>
      <c r="G50" s="71" t="s">
        <v>21</v>
      </c>
      <c r="H50" s="72"/>
      <c r="I50" s="102">
        <v>93.15</v>
      </c>
      <c r="J50" s="103"/>
    </row>
    <row r="52" spans="1:10" ht="17.25" x14ac:dyDescent="0.25">
      <c r="A52" s="104" t="s">
        <v>51</v>
      </c>
      <c r="B52" s="104"/>
      <c r="C52" s="104"/>
      <c r="D52" s="104"/>
      <c r="E52" s="104"/>
      <c r="F52" s="104"/>
      <c r="G52" s="104"/>
      <c r="H52" s="104"/>
      <c r="I52" s="104"/>
      <c r="J52" s="104"/>
    </row>
    <row r="53" spans="1:10" ht="17.25" x14ac:dyDescent="0.25">
      <c r="A53" s="3" t="s">
        <v>52</v>
      </c>
    </row>
    <row r="54" spans="1:10" ht="18" thickBot="1" x14ac:dyDescent="0.3">
      <c r="A54" s="3" t="s">
        <v>23</v>
      </c>
    </row>
    <row r="55" spans="1:10" ht="63.75" customHeight="1" thickBot="1" x14ac:dyDescent="0.3">
      <c r="A55" s="8" t="s">
        <v>6</v>
      </c>
      <c r="B55" s="71" t="s">
        <v>53</v>
      </c>
      <c r="C55" s="82"/>
      <c r="D55" s="82"/>
      <c r="E55" s="72"/>
      <c r="F55" s="71" t="s">
        <v>54</v>
      </c>
      <c r="G55" s="72"/>
      <c r="H55" s="71" t="s">
        <v>55</v>
      </c>
      <c r="I55" s="72"/>
      <c r="J55" s="45" t="s">
        <v>56</v>
      </c>
    </row>
    <row r="56" spans="1:10" ht="16.5" thickBot="1" x14ac:dyDescent="0.3">
      <c r="A56" s="10">
        <v>1</v>
      </c>
      <c r="B56" s="71">
        <v>2</v>
      </c>
      <c r="C56" s="82"/>
      <c r="D56" s="82"/>
      <c r="E56" s="72"/>
      <c r="F56" s="71">
        <v>3</v>
      </c>
      <c r="G56" s="72"/>
      <c r="H56" s="71">
        <v>4</v>
      </c>
      <c r="I56" s="72"/>
      <c r="J56" s="47">
        <v>5</v>
      </c>
    </row>
    <row r="57" spans="1:10" ht="16.5" thickBot="1" x14ac:dyDescent="0.3">
      <c r="A57" s="17">
        <v>1</v>
      </c>
      <c r="B57" s="71" t="s">
        <v>57</v>
      </c>
      <c r="C57" s="82"/>
      <c r="D57" s="82"/>
      <c r="E57" s="72"/>
      <c r="F57" s="71">
        <f>J57/H57</f>
        <v>0</v>
      </c>
      <c r="G57" s="72"/>
      <c r="H57" s="71">
        <v>12</v>
      </c>
      <c r="I57" s="72"/>
      <c r="J57" s="12"/>
    </row>
    <row r="58" spans="1:10" ht="16.5" customHeight="1" thickBot="1" x14ac:dyDescent="0.3">
      <c r="A58" s="73" t="s">
        <v>20</v>
      </c>
      <c r="B58" s="74"/>
      <c r="C58" s="74"/>
      <c r="D58" s="74"/>
      <c r="E58" s="75"/>
      <c r="F58" s="71" t="s">
        <v>21</v>
      </c>
      <c r="G58" s="72"/>
      <c r="H58" s="71" t="s">
        <v>21</v>
      </c>
      <c r="I58" s="72"/>
      <c r="J58" s="12">
        <f>J57</f>
        <v>0</v>
      </c>
    </row>
    <row r="60" spans="1:10" ht="17.25" x14ac:dyDescent="0.25">
      <c r="A60" s="104" t="s">
        <v>58</v>
      </c>
      <c r="B60" s="104"/>
      <c r="C60" s="104"/>
      <c r="D60" s="104"/>
      <c r="E60" s="104"/>
      <c r="F60" s="104"/>
      <c r="G60" s="104"/>
      <c r="H60" s="104"/>
      <c r="I60" s="104"/>
      <c r="J60" s="104"/>
    </row>
    <row r="61" spans="1:10" ht="17.25" x14ac:dyDescent="0.25">
      <c r="A61" s="3" t="s">
        <v>59</v>
      </c>
    </row>
    <row r="62" spans="1:10" ht="17.25" x14ac:dyDescent="0.25">
      <c r="A62" s="3" t="s">
        <v>60</v>
      </c>
    </row>
    <row r="63" spans="1:10" ht="18" thickBot="1" x14ac:dyDescent="0.3">
      <c r="A63" s="3"/>
    </row>
    <row r="64" spans="1:10" ht="32.25" thickBot="1" x14ac:dyDescent="0.3">
      <c r="A64" s="8" t="s">
        <v>6</v>
      </c>
      <c r="B64" s="71" t="s">
        <v>25</v>
      </c>
      <c r="C64" s="82"/>
      <c r="D64" s="72"/>
      <c r="E64" s="71" t="s">
        <v>61</v>
      </c>
      <c r="F64" s="72"/>
      <c r="G64" s="71" t="s">
        <v>62</v>
      </c>
      <c r="H64" s="72"/>
      <c r="I64" s="71" t="s">
        <v>63</v>
      </c>
      <c r="J64" s="72"/>
    </row>
    <row r="65" spans="1:10" ht="16.5" thickBot="1" x14ac:dyDescent="0.3">
      <c r="A65" s="10">
        <v>1</v>
      </c>
      <c r="B65" s="71">
        <v>2</v>
      </c>
      <c r="C65" s="82"/>
      <c r="D65" s="72"/>
      <c r="E65" s="71">
        <v>3</v>
      </c>
      <c r="F65" s="72"/>
      <c r="G65" s="71">
        <v>4</v>
      </c>
      <c r="H65" s="72"/>
      <c r="I65" s="71">
        <v>5</v>
      </c>
      <c r="J65" s="72"/>
    </row>
    <row r="66" spans="1:10" ht="16.5" thickBot="1" x14ac:dyDescent="0.3">
      <c r="A66" s="17">
        <v>1</v>
      </c>
      <c r="B66" s="71" t="s">
        <v>64</v>
      </c>
      <c r="C66" s="82"/>
      <c r="D66" s="72"/>
      <c r="E66" s="71">
        <v>999818.18</v>
      </c>
      <c r="F66" s="72"/>
      <c r="G66" s="71">
        <v>2.2000000000000002</v>
      </c>
      <c r="H66" s="72"/>
      <c r="I66" s="71"/>
      <c r="J66" s="72"/>
    </row>
    <row r="67" spans="1:10" ht="16.5" thickBot="1" x14ac:dyDescent="0.3">
      <c r="A67" s="17">
        <v>2</v>
      </c>
      <c r="B67" s="71" t="s">
        <v>65</v>
      </c>
      <c r="C67" s="82"/>
      <c r="D67" s="72"/>
      <c r="E67" s="71">
        <f>I67/G67*100</f>
        <v>0</v>
      </c>
      <c r="F67" s="72"/>
      <c r="G67" s="71">
        <v>0.59</v>
      </c>
      <c r="H67" s="72"/>
      <c r="I67" s="71"/>
      <c r="J67" s="72"/>
    </row>
    <row r="68" spans="1:10" ht="16.5" thickBot="1" x14ac:dyDescent="0.3">
      <c r="A68" s="17">
        <v>3</v>
      </c>
      <c r="B68" s="71" t="s">
        <v>66</v>
      </c>
      <c r="C68" s="82"/>
      <c r="D68" s="72"/>
      <c r="E68" s="83"/>
      <c r="F68" s="84"/>
      <c r="G68" s="83"/>
      <c r="H68" s="84"/>
      <c r="I68" s="71"/>
      <c r="J68" s="72"/>
    </row>
    <row r="69" spans="1:10" ht="16.5" thickBot="1" x14ac:dyDescent="0.3">
      <c r="A69" s="17">
        <v>4</v>
      </c>
      <c r="B69" s="71" t="s">
        <v>67</v>
      </c>
      <c r="C69" s="82"/>
      <c r="D69" s="72"/>
      <c r="E69" s="83"/>
      <c r="F69" s="84"/>
      <c r="G69" s="114"/>
      <c r="H69" s="115"/>
      <c r="I69" s="87"/>
      <c r="J69" s="88"/>
    </row>
    <row r="70" spans="1:10" ht="16.5" customHeight="1" thickBot="1" x14ac:dyDescent="0.3">
      <c r="A70" s="73" t="s">
        <v>50</v>
      </c>
      <c r="B70" s="74"/>
      <c r="C70" s="74"/>
      <c r="D70" s="75"/>
      <c r="E70" s="71"/>
      <c r="F70" s="110"/>
      <c r="G70" s="106"/>
      <c r="H70" s="107"/>
      <c r="I70" s="108">
        <f>SUM(I66:J69)</f>
        <v>0</v>
      </c>
      <c r="J70" s="109"/>
    </row>
    <row r="72" spans="1:10" ht="17.25" x14ac:dyDescent="0.25">
      <c r="A72" s="104" t="s">
        <v>68</v>
      </c>
      <c r="B72" s="104"/>
      <c r="C72" s="104"/>
      <c r="D72" s="104"/>
      <c r="E72" s="104"/>
      <c r="F72" s="104"/>
      <c r="G72" s="104"/>
      <c r="H72" s="104"/>
      <c r="I72" s="104"/>
      <c r="J72" s="104"/>
    </row>
    <row r="73" spans="1:10" ht="17.25" x14ac:dyDescent="0.25">
      <c r="A73" s="3" t="s">
        <v>69</v>
      </c>
    </row>
    <row r="74" spans="1:10" ht="17.25" x14ac:dyDescent="0.25">
      <c r="A74" s="3" t="s">
        <v>70</v>
      </c>
    </row>
    <row r="75" spans="1:10" ht="18" thickBot="1" x14ac:dyDescent="0.3">
      <c r="A75" s="105" t="s">
        <v>71</v>
      </c>
      <c r="B75" s="105"/>
      <c r="C75" s="105"/>
      <c r="D75" s="105"/>
      <c r="E75" s="105"/>
      <c r="F75" s="105"/>
      <c r="G75" s="105"/>
      <c r="H75" s="105"/>
      <c r="I75" s="105"/>
      <c r="J75" s="105"/>
    </row>
    <row r="76" spans="1:10" ht="52.5" customHeight="1" thickBot="1" x14ac:dyDescent="0.3">
      <c r="A76" s="8" t="s">
        <v>6</v>
      </c>
      <c r="B76" s="71" t="s">
        <v>25</v>
      </c>
      <c r="C76" s="82"/>
      <c r="D76" s="72"/>
      <c r="E76" s="45" t="s">
        <v>72</v>
      </c>
      <c r="F76" s="71" t="s">
        <v>73</v>
      </c>
      <c r="G76" s="72"/>
      <c r="H76" s="71" t="s">
        <v>74</v>
      </c>
      <c r="I76" s="72"/>
      <c r="J76" s="45" t="s">
        <v>56</v>
      </c>
    </row>
    <row r="77" spans="1:10" ht="16.5" thickBot="1" x14ac:dyDescent="0.3">
      <c r="A77" s="10">
        <v>1</v>
      </c>
      <c r="B77" s="71">
        <v>2</v>
      </c>
      <c r="C77" s="82"/>
      <c r="D77" s="72"/>
      <c r="E77" s="47">
        <v>3</v>
      </c>
      <c r="F77" s="71">
        <v>4</v>
      </c>
      <c r="G77" s="72"/>
      <c r="H77" s="71">
        <v>5</v>
      </c>
      <c r="I77" s="72"/>
      <c r="J77" s="47">
        <v>6</v>
      </c>
    </row>
    <row r="78" spans="1:10" ht="16.5" thickBot="1" x14ac:dyDescent="0.3">
      <c r="A78" s="17">
        <v>1</v>
      </c>
      <c r="B78" s="71" t="s">
        <v>75</v>
      </c>
      <c r="C78" s="82"/>
      <c r="D78" s="72"/>
      <c r="E78" s="12">
        <v>2</v>
      </c>
      <c r="F78" s="71">
        <v>12</v>
      </c>
      <c r="G78" s="72"/>
      <c r="H78" s="102">
        <f>J78/F78</f>
        <v>0</v>
      </c>
      <c r="I78" s="103"/>
      <c r="J78" s="40"/>
    </row>
    <row r="79" spans="1:10" ht="16.5" thickBot="1" x14ac:dyDescent="0.3">
      <c r="A79" s="17">
        <v>2</v>
      </c>
      <c r="B79" s="71" t="s">
        <v>76</v>
      </c>
      <c r="C79" s="82"/>
      <c r="D79" s="72"/>
      <c r="E79" s="12">
        <v>2</v>
      </c>
      <c r="F79" s="71">
        <v>12</v>
      </c>
      <c r="G79" s="72"/>
      <c r="H79" s="102">
        <f>J79/F79</f>
        <v>0</v>
      </c>
      <c r="I79" s="103"/>
      <c r="J79" s="40"/>
    </row>
    <row r="80" spans="1:10" ht="16.5" thickBot="1" x14ac:dyDescent="0.3">
      <c r="A80" s="17">
        <v>3</v>
      </c>
      <c r="B80" s="71" t="s">
        <v>77</v>
      </c>
      <c r="C80" s="82"/>
      <c r="D80" s="72"/>
      <c r="E80" s="12">
        <v>2</v>
      </c>
      <c r="F80" s="71">
        <v>12</v>
      </c>
      <c r="G80" s="72"/>
      <c r="H80" s="102">
        <f>J80/F80</f>
        <v>0</v>
      </c>
      <c r="I80" s="103"/>
      <c r="J80" s="40"/>
    </row>
    <row r="81" spans="1:10" ht="16.5" thickBot="1" x14ac:dyDescent="0.3">
      <c r="A81" s="30"/>
      <c r="B81" s="74" t="s">
        <v>50</v>
      </c>
      <c r="C81" s="74"/>
      <c r="D81" s="75"/>
      <c r="E81" s="12" t="s">
        <v>21</v>
      </c>
      <c r="F81" s="71" t="s">
        <v>21</v>
      </c>
      <c r="G81" s="72"/>
      <c r="H81" s="71" t="s">
        <v>21</v>
      </c>
      <c r="I81" s="72"/>
      <c r="J81" s="50">
        <f>SUM(J78:J80)</f>
        <v>0</v>
      </c>
    </row>
    <row r="82" spans="1:10" ht="15.75" x14ac:dyDescent="0.25">
      <c r="A82" s="31"/>
      <c r="B82" s="21"/>
      <c r="C82" s="21"/>
      <c r="D82" s="21"/>
      <c r="E82" s="22"/>
      <c r="F82" s="52"/>
      <c r="G82" s="52"/>
      <c r="H82" s="52"/>
      <c r="I82" s="52"/>
      <c r="J82" s="24"/>
    </row>
    <row r="83" spans="1:10" ht="18" thickBot="1" x14ac:dyDescent="0.3">
      <c r="A83" s="98" t="s">
        <v>78</v>
      </c>
      <c r="B83" s="98"/>
      <c r="C83" s="98"/>
      <c r="D83" s="98"/>
      <c r="E83" s="98"/>
      <c r="F83" s="98"/>
      <c r="G83" s="98"/>
      <c r="H83" s="98"/>
      <c r="I83" s="98"/>
      <c r="J83" s="98"/>
    </row>
    <row r="84" spans="1:10" ht="32.25" thickBot="1" x14ac:dyDescent="0.3">
      <c r="A84" s="28" t="s">
        <v>6</v>
      </c>
      <c r="B84" s="80" t="s">
        <v>25</v>
      </c>
      <c r="C84" s="92"/>
      <c r="D84" s="93"/>
      <c r="E84" s="80" t="s">
        <v>79</v>
      </c>
      <c r="F84" s="93"/>
      <c r="G84" s="80" t="s">
        <v>80</v>
      </c>
      <c r="H84" s="93"/>
      <c r="I84" s="80" t="s">
        <v>81</v>
      </c>
      <c r="J84" s="81"/>
    </row>
    <row r="85" spans="1:10" ht="16.5" thickBot="1" x14ac:dyDescent="0.3">
      <c r="A85" s="10">
        <v>1</v>
      </c>
      <c r="B85" s="99">
        <v>2</v>
      </c>
      <c r="C85" s="101"/>
      <c r="D85" s="100"/>
      <c r="E85" s="99">
        <v>3</v>
      </c>
      <c r="F85" s="100"/>
      <c r="G85" s="99">
        <v>4</v>
      </c>
      <c r="H85" s="100"/>
      <c r="I85" s="99">
        <v>5</v>
      </c>
      <c r="J85" s="100"/>
    </row>
    <row r="86" spans="1:10" ht="16.5" thickBot="1" x14ac:dyDescent="0.3">
      <c r="A86" s="17">
        <v>1</v>
      </c>
      <c r="B86" s="73" t="s">
        <v>112</v>
      </c>
      <c r="C86" s="74"/>
      <c r="D86" s="75"/>
      <c r="E86" s="83"/>
      <c r="F86" s="84"/>
      <c r="G86" s="83"/>
      <c r="H86" s="84"/>
      <c r="I86" s="94"/>
      <c r="J86" s="95"/>
    </row>
    <row r="87" spans="1:10" ht="16.5" customHeight="1" thickBot="1" x14ac:dyDescent="0.3">
      <c r="A87" s="73" t="s">
        <v>50</v>
      </c>
      <c r="B87" s="74"/>
      <c r="C87" s="74"/>
      <c r="D87" s="75"/>
      <c r="E87" s="83"/>
      <c r="F87" s="84"/>
      <c r="G87" s="83"/>
      <c r="H87" s="84"/>
      <c r="I87" s="94">
        <f>I86</f>
        <v>0</v>
      </c>
      <c r="J87" s="95"/>
    </row>
    <row r="88" spans="1:10" ht="18" thickBot="1" x14ac:dyDescent="0.3">
      <c r="A88" s="48" t="s">
        <v>82</v>
      </c>
    </row>
    <row r="89" spans="1:10" ht="79.5" customHeight="1" thickBot="1" x14ac:dyDescent="0.3">
      <c r="A89" s="8" t="s">
        <v>6</v>
      </c>
      <c r="B89" s="71" t="s">
        <v>53</v>
      </c>
      <c r="C89" s="72"/>
      <c r="D89" s="71" t="s">
        <v>83</v>
      </c>
      <c r="E89" s="72"/>
      <c r="F89" s="71" t="s">
        <v>84</v>
      </c>
      <c r="G89" s="72"/>
      <c r="H89" s="45" t="s">
        <v>85</v>
      </c>
      <c r="I89" s="71" t="s">
        <v>86</v>
      </c>
      <c r="J89" s="72"/>
    </row>
    <row r="90" spans="1:10" ht="16.5" thickBot="1" x14ac:dyDescent="0.3">
      <c r="A90" s="10">
        <v>1</v>
      </c>
      <c r="B90" s="71">
        <v>2</v>
      </c>
      <c r="C90" s="72"/>
      <c r="D90" s="71">
        <v>3</v>
      </c>
      <c r="E90" s="72"/>
      <c r="F90" s="71">
        <v>4</v>
      </c>
      <c r="G90" s="72"/>
      <c r="H90" s="47">
        <v>5</v>
      </c>
      <c r="I90" s="71">
        <v>6</v>
      </c>
      <c r="J90" s="72"/>
    </row>
    <row r="91" spans="1:10" ht="16.5" thickBot="1" x14ac:dyDescent="0.3">
      <c r="A91" s="17">
        <v>1</v>
      </c>
      <c r="B91" s="73" t="s">
        <v>103</v>
      </c>
      <c r="C91" s="75"/>
      <c r="D91" s="94">
        <f>I91/F91</f>
        <v>0</v>
      </c>
      <c r="E91" s="95"/>
      <c r="F91" s="94">
        <v>7</v>
      </c>
      <c r="G91" s="95"/>
      <c r="H91" s="42"/>
      <c r="I91" s="94"/>
      <c r="J91" s="95"/>
    </row>
    <row r="92" spans="1:10" ht="16.5" thickBot="1" x14ac:dyDescent="0.3">
      <c r="A92" s="17">
        <v>2</v>
      </c>
      <c r="B92" s="73" t="s">
        <v>104</v>
      </c>
      <c r="C92" s="75"/>
      <c r="D92" s="94">
        <f>I92/F92</f>
        <v>0</v>
      </c>
      <c r="E92" s="95"/>
      <c r="F92" s="94">
        <v>1969.74</v>
      </c>
      <c r="G92" s="95"/>
      <c r="H92" s="42"/>
      <c r="I92" s="94"/>
      <c r="J92" s="95"/>
    </row>
    <row r="93" spans="1:10" ht="16.5" thickBot="1" x14ac:dyDescent="0.3">
      <c r="A93" s="17">
        <v>3</v>
      </c>
      <c r="B93" s="73" t="s">
        <v>109</v>
      </c>
      <c r="C93" s="75"/>
      <c r="D93" s="96"/>
      <c r="E93" s="97"/>
      <c r="F93" s="96"/>
      <c r="G93" s="97"/>
      <c r="H93" s="42"/>
      <c r="I93" s="96"/>
      <c r="J93" s="97"/>
    </row>
    <row r="94" spans="1:10" ht="16.5" thickBot="1" x14ac:dyDescent="0.3">
      <c r="A94" s="17">
        <v>4</v>
      </c>
      <c r="B94" s="73" t="s">
        <v>105</v>
      </c>
      <c r="C94" s="75"/>
      <c r="D94" s="96"/>
      <c r="E94" s="97"/>
      <c r="F94" s="96"/>
      <c r="G94" s="97"/>
      <c r="H94" s="42"/>
      <c r="I94" s="94"/>
      <c r="J94" s="95"/>
    </row>
    <row r="95" spans="1:10" ht="16.5" customHeight="1" thickBot="1" x14ac:dyDescent="0.3">
      <c r="A95" s="73" t="s">
        <v>50</v>
      </c>
      <c r="B95" s="74"/>
      <c r="C95" s="75"/>
      <c r="D95" s="94" t="s">
        <v>21</v>
      </c>
      <c r="E95" s="95"/>
      <c r="F95" s="94" t="s">
        <v>21</v>
      </c>
      <c r="G95" s="95"/>
      <c r="H95" s="43" t="s">
        <v>21</v>
      </c>
      <c r="I95" s="94">
        <f>SUM(I91:J94)</f>
        <v>0</v>
      </c>
      <c r="J95" s="95"/>
    </row>
    <row r="96" spans="1:10" ht="43.5" customHeight="1" thickBot="1" x14ac:dyDescent="0.3">
      <c r="A96" s="76" t="s">
        <v>87</v>
      </c>
      <c r="B96" s="76"/>
      <c r="C96" s="76"/>
      <c r="D96" s="76"/>
      <c r="E96" s="76"/>
      <c r="F96" s="76"/>
      <c r="G96" s="76"/>
      <c r="H96" s="76"/>
      <c r="I96" s="76"/>
      <c r="J96" s="76"/>
    </row>
    <row r="97" spans="1:10" ht="52.5" customHeight="1" thickBot="1" x14ac:dyDescent="0.3">
      <c r="A97" s="8" t="s">
        <v>6</v>
      </c>
      <c r="B97" s="71" t="s">
        <v>53</v>
      </c>
      <c r="C97" s="82"/>
      <c r="D97" s="82"/>
      <c r="E97" s="72"/>
      <c r="F97" s="71" t="s">
        <v>88</v>
      </c>
      <c r="G97" s="72"/>
      <c r="H97" s="15" t="s">
        <v>89</v>
      </c>
      <c r="I97" s="71" t="s">
        <v>90</v>
      </c>
      <c r="J97" s="72"/>
    </row>
    <row r="98" spans="1:10" ht="16.5" thickBot="1" x14ac:dyDescent="0.3">
      <c r="A98" s="10">
        <v>1</v>
      </c>
      <c r="B98" s="71">
        <v>2</v>
      </c>
      <c r="C98" s="82"/>
      <c r="D98" s="82"/>
      <c r="E98" s="72"/>
      <c r="F98" s="71">
        <v>3</v>
      </c>
      <c r="G98" s="72"/>
      <c r="H98" s="47">
        <v>4</v>
      </c>
      <c r="I98" s="71">
        <v>5</v>
      </c>
      <c r="J98" s="72"/>
    </row>
    <row r="99" spans="1:10" ht="16.5" customHeight="1" thickBot="1" x14ac:dyDescent="0.3">
      <c r="A99" s="10">
        <v>1</v>
      </c>
      <c r="B99" s="73" t="s">
        <v>91</v>
      </c>
      <c r="C99" s="89"/>
      <c r="D99" s="89"/>
      <c r="E99" s="90"/>
      <c r="F99" s="71" t="s">
        <v>115</v>
      </c>
      <c r="G99" s="72"/>
      <c r="H99" s="44">
        <v>12</v>
      </c>
      <c r="I99" s="71"/>
      <c r="J99" s="72"/>
    </row>
    <row r="100" spans="1:10" ht="16.5" customHeight="1" thickBot="1" x14ac:dyDescent="0.3">
      <c r="A100" s="10">
        <v>2</v>
      </c>
      <c r="B100" s="73" t="s">
        <v>92</v>
      </c>
      <c r="C100" s="89"/>
      <c r="D100" s="89"/>
      <c r="E100" s="90"/>
      <c r="F100" s="71" t="s">
        <v>115</v>
      </c>
      <c r="G100" s="72"/>
      <c r="H100" s="47">
        <v>12</v>
      </c>
      <c r="I100" s="71"/>
      <c r="J100" s="72"/>
    </row>
    <row r="101" spans="1:10" ht="16.5" customHeight="1" thickBot="1" x14ac:dyDescent="0.3">
      <c r="A101" s="10">
        <v>3</v>
      </c>
      <c r="B101" s="73" t="s">
        <v>93</v>
      </c>
      <c r="C101" s="89"/>
      <c r="D101" s="89"/>
      <c r="E101" s="90"/>
      <c r="F101" s="71" t="s">
        <v>115</v>
      </c>
      <c r="G101" s="72"/>
      <c r="H101" s="47">
        <v>12</v>
      </c>
      <c r="I101" s="71"/>
      <c r="J101" s="72"/>
    </row>
    <row r="102" spans="1:10" ht="16.5" customHeight="1" thickBot="1" x14ac:dyDescent="0.3">
      <c r="A102" s="25">
        <v>4</v>
      </c>
      <c r="B102" s="73" t="s">
        <v>94</v>
      </c>
      <c r="C102" s="89"/>
      <c r="D102" s="89"/>
      <c r="E102" s="90"/>
      <c r="F102" s="71" t="s">
        <v>115</v>
      </c>
      <c r="G102" s="72"/>
      <c r="H102" s="19">
        <v>12</v>
      </c>
      <c r="I102" s="87"/>
      <c r="J102" s="88"/>
    </row>
    <row r="103" spans="1:10" ht="16.5" customHeight="1" thickBot="1" x14ac:dyDescent="0.3">
      <c r="A103" s="28">
        <v>5</v>
      </c>
      <c r="B103" s="77" t="s">
        <v>107</v>
      </c>
      <c r="C103" s="78"/>
      <c r="D103" s="78"/>
      <c r="E103" s="79"/>
      <c r="F103" s="71" t="s">
        <v>115</v>
      </c>
      <c r="G103" s="72"/>
      <c r="H103" s="46">
        <v>12</v>
      </c>
      <c r="I103" s="80"/>
      <c r="J103" s="81"/>
    </row>
    <row r="104" spans="1:10" ht="16.5" customHeight="1" thickBot="1" x14ac:dyDescent="0.3">
      <c r="A104" s="91" t="s">
        <v>50</v>
      </c>
      <c r="B104" s="92"/>
      <c r="C104" s="92"/>
      <c r="D104" s="92"/>
      <c r="E104" s="93"/>
      <c r="F104" s="80" t="s">
        <v>21</v>
      </c>
      <c r="G104" s="93"/>
      <c r="H104" s="46" t="s">
        <v>21</v>
      </c>
      <c r="I104" s="80">
        <f>SUM(I99:J103)</f>
        <v>0</v>
      </c>
      <c r="J104" s="81"/>
    </row>
    <row r="105" spans="1:10" ht="16.5" customHeight="1" x14ac:dyDescent="0.25">
      <c r="A105" s="24"/>
      <c r="B105" s="24"/>
      <c r="C105" s="24"/>
      <c r="D105" s="24"/>
      <c r="E105" s="24"/>
      <c r="F105" s="24"/>
      <c r="G105" s="24"/>
      <c r="H105" s="24"/>
      <c r="I105" s="24"/>
      <c r="J105" s="24"/>
    </row>
    <row r="106" spans="1:10" ht="18" thickBot="1" x14ac:dyDescent="0.3">
      <c r="A106" s="85" t="s">
        <v>95</v>
      </c>
      <c r="B106" s="85"/>
      <c r="C106" s="85"/>
      <c r="D106" s="85"/>
      <c r="E106" s="85"/>
      <c r="F106" s="85"/>
      <c r="G106" s="85"/>
      <c r="H106" s="85"/>
      <c r="I106" s="85"/>
      <c r="J106" s="85"/>
    </row>
    <row r="107" spans="1:10" ht="32.25" thickBot="1" x14ac:dyDescent="0.3">
      <c r="A107" s="8" t="s">
        <v>6</v>
      </c>
      <c r="B107" s="71" t="s">
        <v>53</v>
      </c>
      <c r="C107" s="82"/>
      <c r="D107" s="82"/>
      <c r="E107" s="72"/>
      <c r="F107" s="71" t="s">
        <v>96</v>
      </c>
      <c r="G107" s="72"/>
      <c r="H107" s="71" t="s">
        <v>97</v>
      </c>
      <c r="I107" s="72"/>
    </row>
    <row r="108" spans="1:10" ht="16.5" thickBot="1" x14ac:dyDescent="0.3">
      <c r="A108" s="10">
        <v>1</v>
      </c>
      <c r="B108" s="71">
        <v>2</v>
      </c>
      <c r="C108" s="82"/>
      <c r="D108" s="82"/>
      <c r="E108" s="72"/>
      <c r="F108" s="71">
        <v>3</v>
      </c>
      <c r="G108" s="72"/>
      <c r="H108" s="71">
        <v>4</v>
      </c>
      <c r="I108" s="72"/>
    </row>
    <row r="109" spans="1:10" ht="16.5" thickBot="1" x14ac:dyDescent="0.3">
      <c r="A109" s="17">
        <v>1</v>
      </c>
      <c r="B109" s="73" t="s">
        <v>119</v>
      </c>
      <c r="C109" s="74"/>
      <c r="D109" s="74"/>
      <c r="E109" s="75"/>
      <c r="F109" s="71" t="s">
        <v>99</v>
      </c>
      <c r="G109" s="72"/>
      <c r="H109" s="71">
        <v>2690</v>
      </c>
      <c r="I109" s="72"/>
    </row>
    <row r="110" spans="1:10" ht="16.5" thickBot="1" x14ac:dyDescent="0.3">
      <c r="A110" s="17">
        <v>2</v>
      </c>
      <c r="B110" s="73" t="s">
        <v>120</v>
      </c>
      <c r="C110" s="74"/>
      <c r="D110" s="74"/>
      <c r="E110" s="75"/>
      <c r="F110" s="71" t="s">
        <v>99</v>
      </c>
      <c r="G110" s="72"/>
      <c r="H110" s="71">
        <v>10000</v>
      </c>
      <c r="I110" s="72"/>
    </row>
    <row r="111" spans="1:10" ht="16.5" thickBot="1" x14ac:dyDescent="0.3">
      <c r="A111" s="73" t="s">
        <v>50</v>
      </c>
      <c r="B111" s="74"/>
      <c r="C111" s="74"/>
      <c r="D111" s="74"/>
      <c r="E111" s="75"/>
      <c r="F111" s="71" t="s">
        <v>99</v>
      </c>
      <c r="G111" s="72"/>
      <c r="H111" s="71">
        <f>SUM(H109:I110)</f>
        <v>12690</v>
      </c>
      <c r="I111" s="72"/>
    </row>
    <row r="112" spans="1:10" ht="15.75" x14ac:dyDescent="0.25">
      <c r="A112" s="27"/>
      <c r="B112" s="27"/>
      <c r="C112" s="27"/>
      <c r="D112" s="27"/>
      <c r="E112" s="27"/>
      <c r="F112" s="24"/>
      <c r="G112" s="24"/>
      <c r="H112" s="24"/>
      <c r="I112" s="24"/>
    </row>
    <row r="113" spans="1:10" ht="35.25" customHeight="1" thickBot="1" x14ac:dyDescent="0.3">
      <c r="A113" s="86" t="s">
        <v>117</v>
      </c>
      <c r="B113" s="86"/>
      <c r="C113" s="86"/>
      <c r="D113" s="86"/>
      <c r="E113" s="86"/>
      <c r="F113" s="86"/>
      <c r="G113" s="86"/>
      <c r="H113" s="86"/>
      <c r="I113" s="86"/>
      <c r="J113" s="86"/>
    </row>
    <row r="114" spans="1:10" ht="32.25" thickBot="1" x14ac:dyDescent="0.3">
      <c r="A114" s="8" t="s">
        <v>6</v>
      </c>
      <c r="B114" s="71" t="s">
        <v>25</v>
      </c>
      <c r="C114" s="82"/>
      <c r="D114" s="82"/>
      <c r="E114" s="72"/>
      <c r="F114" s="45" t="s">
        <v>100</v>
      </c>
      <c r="G114" s="71" t="s">
        <v>101</v>
      </c>
      <c r="H114" s="72"/>
      <c r="I114" s="71" t="s">
        <v>56</v>
      </c>
      <c r="J114" s="72"/>
    </row>
    <row r="115" spans="1:10" ht="16.5" thickBot="1" x14ac:dyDescent="0.3">
      <c r="A115" s="10"/>
      <c r="B115" s="71">
        <v>1</v>
      </c>
      <c r="C115" s="82"/>
      <c r="D115" s="82"/>
      <c r="E115" s="72"/>
      <c r="F115" s="47">
        <v>2</v>
      </c>
      <c r="G115" s="71">
        <v>3</v>
      </c>
      <c r="H115" s="72"/>
      <c r="I115" s="71">
        <v>4</v>
      </c>
      <c r="J115" s="72"/>
    </row>
    <row r="116" spans="1:10" ht="16.5" thickBot="1" x14ac:dyDescent="0.3">
      <c r="A116" s="10"/>
      <c r="B116" s="73" t="s">
        <v>121</v>
      </c>
      <c r="C116" s="74"/>
      <c r="D116" s="74"/>
      <c r="E116" s="75"/>
      <c r="F116" s="55"/>
      <c r="G116" s="71"/>
      <c r="H116" s="72"/>
      <c r="I116" s="71">
        <v>7761.6</v>
      </c>
      <c r="J116" s="72"/>
    </row>
    <row r="117" spans="1:10" ht="16.5" thickBot="1" x14ac:dyDescent="0.3">
      <c r="A117" s="10"/>
      <c r="B117" s="73" t="s">
        <v>123</v>
      </c>
      <c r="C117" s="74"/>
      <c r="D117" s="74"/>
      <c r="E117" s="75"/>
      <c r="F117" s="55"/>
      <c r="G117" s="71"/>
      <c r="H117" s="72"/>
      <c r="I117" s="71">
        <v>9000</v>
      </c>
      <c r="J117" s="72"/>
    </row>
    <row r="118" spans="1:10" ht="16.5" thickBot="1" x14ac:dyDescent="0.3">
      <c r="A118" s="17">
        <v>1</v>
      </c>
      <c r="B118" s="73" t="s">
        <v>102</v>
      </c>
      <c r="C118" s="74"/>
      <c r="D118" s="74"/>
      <c r="E118" s="75"/>
      <c r="F118" s="18"/>
      <c r="G118" s="83"/>
      <c r="H118" s="84"/>
      <c r="I118" s="71">
        <v>43992.9</v>
      </c>
      <c r="J118" s="72"/>
    </row>
    <row r="119" spans="1:10" ht="16.5" customHeight="1" thickBot="1" x14ac:dyDescent="0.3">
      <c r="A119" s="73" t="s">
        <v>50</v>
      </c>
      <c r="B119" s="74"/>
      <c r="C119" s="74"/>
      <c r="D119" s="74"/>
      <c r="E119" s="75"/>
      <c r="F119" s="18"/>
      <c r="G119" s="71" t="s">
        <v>21</v>
      </c>
      <c r="H119" s="72"/>
      <c r="I119" s="71">
        <f>SUM(I116:J118)</f>
        <v>60754.5</v>
      </c>
      <c r="J119" s="72"/>
    </row>
    <row r="122" spans="1:10" x14ac:dyDescent="0.25">
      <c r="J122" s="56">
        <f>H111+I119+I50+I19</f>
        <v>73846.12999999999</v>
      </c>
    </row>
  </sheetData>
  <mergeCells count="259">
    <mergeCell ref="A1:J1"/>
    <mergeCell ref="A2:J2"/>
    <mergeCell ref="A3:J3"/>
    <mergeCell ref="A5:J5"/>
    <mergeCell ref="A6:J6"/>
    <mergeCell ref="A9:J9"/>
    <mergeCell ref="B116:E116"/>
    <mergeCell ref="G116:H116"/>
    <mergeCell ref="I116:J116"/>
    <mergeCell ref="B13:C13"/>
    <mergeCell ref="I13:J13"/>
    <mergeCell ref="B14:C14"/>
    <mergeCell ref="I14:J14"/>
    <mergeCell ref="B15:C15"/>
    <mergeCell ref="I15:J15"/>
    <mergeCell ref="A10:A12"/>
    <mergeCell ref="B10:C12"/>
    <mergeCell ref="D10:D12"/>
    <mergeCell ref="E10:H10"/>
    <mergeCell ref="I10:J12"/>
    <mergeCell ref="E11:E12"/>
    <mergeCell ref="F11:H11"/>
    <mergeCell ref="A19:C19"/>
    <mergeCell ref="I19:J19"/>
    <mergeCell ref="A21:J21"/>
    <mergeCell ref="A24:J24"/>
    <mergeCell ref="B25:D25"/>
    <mergeCell ref="E25:F25"/>
    <mergeCell ref="I25:J25"/>
    <mergeCell ref="B16:C16"/>
    <mergeCell ref="I16:J16"/>
    <mergeCell ref="B17:C17"/>
    <mergeCell ref="I17:J17"/>
    <mergeCell ref="B18:C18"/>
    <mergeCell ref="I18:J18"/>
    <mergeCell ref="B28:D28"/>
    <mergeCell ref="E28:F28"/>
    <mergeCell ref="I28:J28"/>
    <mergeCell ref="A29:D29"/>
    <mergeCell ref="E29:F29"/>
    <mergeCell ref="I29:J29"/>
    <mergeCell ref="B26:D26"/>
    <mergeCell ref="E26:F26"/>
    <mergeCell ref="I26:J26"/>
    <mergeCell ref="B27:D27"/>
    <mergeCell ref="E27:F27"/>
    <mergeCell ref="I27:J27"/>
    <mergeCell ref="B37:F37"/>
    <mergeCell ref="G37:H37"/>
    <mergeCell ref="I37:J37"/>
    <mergeCell ref="A38:A39"/>
    <mergeCell ref="B38:F38"/>
    <mergeCell ref="G38:H39"/>
    <mergeCell ref="I38:J39"/>
    <mergeCell ref="B39:F39"/>
    <mergeCell ref="A31:J31"/>
    <mergeCell ref="A34:J34"/>
    <mergeCell ref="B35:F35"/>
    <mergeCell ref="G35:H35"/>
    <mergeCell ref="I35:J35"/>
    <mergeCell ref="B36:F36"/>
    <mergeCell ref="G36:H36"/>
    <mergeCell ref="I36:J36"/>
    <mergeCell ref="A43:A44"/>
    <mergeCell ref="B43:F43"/>
    <mergeCell ref="G43:H44"/>
    <mergeCell ref="I43:J44"/>
    <mergeCell ref="B44:F44"/>
    <mergeCell ref="B40:F40"/>
    <mergeCell ref="G40:H40"/>
    <mergeCell ref="I40:J40"/>
    <mergeCell ref="B41:F41"/>
    <mergeCell ref="G41:H41"/>
    <mergeCell ref="I41:J41"/>
    <mergeCell ref="B45:F45"/>
    <mergeCell ref="G45:H45"/>
    <mergeCell ref="I45:J45"/>
    <mergeCell ref="B46:F46"/>
    <mergeCell ref="G46:H46"/>
    <mergeCell ref="I46:J46"/>
    <mergeCell ref="B42:F42"/>
    <mergeCell ref="G42:H42"/>
    <mergeCell ref="I42:J42"/>
    <mergeCell ref="B49:F49"/>
    <mergeCell ref="G49:H49"/>
    <mergeCell ref="I49:J49"/>
    <mergeCell ref="A50:F50"/>
    <mergeCell ref="G50:H50"/>
    <mergeCell ref="I50:J50"/>
    <mergeCell ref="B47:F47"/>
    <mergeCell ref="G47:H47"/>
    <mergeCell ref="I47:J47"/>
    <mergeCell ref="B48:F48"/>
    <mergeCell ref="G48:H48"/>
    <mergeCell ref="I48:J48"/>
    <mergeCell ref="B57:E57"/>
    <mergeCell ref="F57:G57"/>
    <mergeCell ref="H57:I57"/>
    <mergeCell ref="A58:E58"/>
    <mergeCell ref="F58:G58"/>
    <mergeCell ref="H58:I58"/>
    <mergeCell ref="A52:J52"/>
    <mergeCell ref="B55:E55"/>
    <mergeCell ref="F55:G55"/>
    <mergeCell ref="H55:I55"/>
    <mergeCell ref="B56:E56"/>
    <mergeCell ref="F56:G56"/>
    <mergeCell ref="H56:I56"/>
    <mergeCell ref="A60:J60"/>
    <mergeCell ref="B64:D64"/>
    <mergeCell ref="E64:F64"/>
    <mergeCell ref="G64:H64"/>
    <mergeCell ref="I64:J64"/>
    <mergeCell ref="B65:D65"/>
    <mergeCell ref="E65:F65"/>
    <mergeCell ref="G65:H65"/>
    <mergeCell ref="I65:J65"/>
    <mergeCell ref="B68:D68"/>
    <mergeCell ref="E68:F68"/>
    <mergeCell ref="G68:H68"/>
    <mergeCell ref="I68:J68"/>
    <mergeCell ref="B69:D69"/>
    <mergeCell ref="E69:F69"/>
    <mergeCell ref="G69:H69"/>
    <mergeCell ref="I69:J69"/>
    <mergeCell ref="B66:D66"/>
    <mergeCell ref="E66:F66"/>
    <mergeCell ref="G66:H66"/>
    <mergeCell ref="I66:J66"/>
    <mergeCell ref="B67:D67"/>
    <mergeCell ref="E67:F67"/>
    <mergeCell ref="G67:H67"/>
    <mergeCell ref="I67:J67"/>
    <mergeCell ref="B76:D76"/>
    <mergeCell ref="F76:G76"/>
    <mergeCell ref="H76:I76"/>
    <mergeCell ref="B77:D77"/>
    <mergeCell ref="F77:G77"/>
    <mergeCell ref="H77:I77"/>
    <mergeCell ref="A70:D70"/>
    <mergeCell ref="E70:F70"/>
    <mergeCell ref="G70:H70"/>
    <mergeCell ref="I70:J70"/>
    <mergeCell ref="A72:J72"/>
    <mergeCell ref="A75:J75"/>
    <mergeCell ref="B80:D80"/>
    <mergeCell ref="F80:G80"/>
    <mergeCell ref="H80:I80"/>
    <mergeCell ref="B81:D81"/>
    <mergeCell ref="F81:G81"/>
    <mergeCell ref="H81:I81"/>
    <mergeCell ref="B78:D78"/>
    <mergeCell ref="F78:G78"/>
    <mergeCell ref="H78:I78"/>
    <mergeCell ref="B79:D79"/>
    <mergeCell ref="F79:G79"/>
    <mergeCell ref="H79:I79"/>
    <mergeCell ref="B86:D86"/>
    <mergeCell ref="E86:F86"/>
    <mergeCell ref="G86:H86"/>
    <mergeCell ref="I86:J86"/>
    <mergeCell ref="A87:D87"/>
    <mergeCell ref="E87:F87"/>
    <mergeCell ref="G87:H87"/>
    <mergeCell ref="I87:J87"/>
    <mergeCell ref="A83:J83"/>
    <mergeCell ref="B84:D84"/>
    <mergeCell ref="E84:F84"/>
    <mergeCell ref="G84:H84"/>
    <mergeCell ref="I84:J84"/>
    <mergeCell ref="B85:D85"/>
    <mergeCell ref="E85:F85"/>
    <mergeCell ref="G85:H85"/>
    <mergeCell ref="I85:J85"/>
    <mergeCell ref="B91:C91"/>
    <mergeCell ref="D91:E91"/>
    <mergeCell ref="F91:G91"/>
    <mergeCell ref="I91:J91"/>
    <mergeCell ref="B92:C92"/>
    <mergeCell ref="D92:E92"/>
    <mergeCell ref="F92:G92"/>
    <mergeCell ref="I92:J92"/>
    <mergeCell ref="B89:C89"/>
    <mergeCell ref="D89:E89"/>
    <mergeCell ref="F89:G89"/>
    <mergeCell ref="I89:J89"/>
    <mergeCell ref="B90:C90"/>
    <mergeCell ref="D90:E90"/>
    <mergeCell ref="F90:G90"/>
    <mergeCell ref="I90:J90"/>
    <mergeCell ref="A95:C95"/>
    <mergeCell ref="D95:E95"/>
    <mergeCell ref="F95:G95"/>
    <mergeCell ref="I95:J95"/>
    <mergeCell ref="A96:J96"/>
    <mergeCell ref="B97:E97"/>
    <mergeCell ref="F97:G97"/>
    <mergeCell ref="I97:J97"/>
    <mergeCell ref="B93:C93"/>
    <mergeCell ref="D93:E93"/>
    <mergeCell ref="F93:G93"/>
    <mergeCell ref="I93:J93"/>
    <mergeCell ref="B94:C94"/>
    <mergeCell ref="D94:E94"/>
    <mergeCell ref="F94:G94"/>
    <mergeCell ref="I94:J94"/>
    <mergeCell ref="B100:E100"/>
    <mergeCell ref="F100:G100"/>
    <mergeCell ref="I100:J100"/>
    <mergeCell ref="B101:E101"/>
    <mergeCell ref="F101:G101"/>
    <mergeCell ref="I101:J101"/>
    <mergeCell ref="B98:E98"/>
    <mergeCell ref="F98:G98"/>
    <mergeCell ref="I98:J98"/>
    <mergeCell ref="B99:E99"/>
    <mergeCell ref="F99:G99"/>
    <mergeCell ref="I99:J99"/>
    <mergeCell ref="A104:E104"/>
    <mergeCell ref="F104:G104"/>
    <mergeCell ref="I104:J104"/>
    <mergeCell ref="A106:J106"/>
    <mergeCell ref="B107:E107"/>
    <mergeCell ref="F107:G107"/>
    <mergeCell ref="H107:I107"/>
    <mergeCell ref="B102:E102"/>
    <mergeCell ref="F102:G102"/>
    <mergeCell ref="I102:J102"/>
    <mergeCell ref="B103:E103"/>
    <mergeCell ref="F103:G103"/>
    <mergeCell ref="I103:J103"/>
    <mergeCell ref="B110:E110"/>
    <mergeCell ref="F110:G110"/>
    <mergeCell ref="H110:I110"/>
    <mergeCell ref="A111:E111"/>
    <mergeCell ref="F111:G111"/>
    <mergeCell ref="H111:I111"/>
    <mergeCell ref="B108:E108"/>
    <mergeCell ref="F108:G108"/>
    <mergeCell ref="H108:I108"/>
    <mergeCell ref="B109:E109"/>
    <mergeCell ref="F109:G109"/>
    <mergeCell ref="H109:I109"/>
    <mergeCell ref="B118:E118"/>
    <mergeCell ref="G118:H118"/>
    <mergeCell ref="I118:J118"/>
    <mergeCell ref="A119:E119"/>
    <mergeCell ref="G119:H119"/>
    <mergeCell ref="I119:J119"/>
    <mergeCell ref="A113:J113"/>
    <mergeCell ref="B114:E114"/>
    <mergeCell ref="G114:H114"/>
    <mergeCell ref="I114:J114"/>
    <mergeCell ref="B115:E115"/>
    <mergeCell ref="G115:H115"/>
    <mergeCell ref="I115:J115"/>
    <mergeCell ref="B117:E117"/>
    <mergeCell ref="G117:H117"/>
    <mergeCell ref="I117:J117"/>
  </mergeCells>
  <pageMargins left="0.70866141732283472" right="0.70866141732283472" top="0.35433070866141736" bottom="0.35433070866141736" header="0.31496062992125984" footer="0.31496062992125984"/>
  <pageSetup paperSize="9" scale="8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бюджет</vt:lpstr>
      <vt:lpstr>иные</vt:lpstr>
      <vt:lpstr>Лист3</vt:lpstr>
    </vt:vector>
  </TitlesOfParts>
  <Company>Reanimator Extreme Edition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</dc:creator>
  <cp:lastModifiedBy>Пользователь Windows</cp:lastModifiedBy>
  <cp:lastPrinted>2020-01-09T08:05:36Z</cp:lastPrinted>
  <dcterms:created xsi:type="dcterms:W3CDTF">2019-01-22T10:57:22Z</dcterms:created>
  <dcterms:modified xsi:type="dcterms:W3CDTF">2020-01-14T16:56:53Z</dcterms:modified>
</cp:coreProperties>
</file>